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Альметьевск меню\Меню СОШ сентябрь 2024\"/>
    </mc:Choice>
  </mc:AlternateContent>
  <bookViews>
    <workbookView xWindow="0" yWindow="0" windowWidth="28800" windowHeight="11730"/>
  </bookViews>
  <sheets>
    <sheet name="Меню 31,20 руб.!!" sheetId="29" r:id="rId1"/>
  </sheets>
  <calcPr calcId="162913"/>
</workbook>
</file>

<file path=xl/calcChain.xml><?xml version="1.0" encoding="utf-8"?>
<calcChain xmlns="http://schemas.openxmlformats.org/spreadsheetml/2006/main">
  <c r="D76" i="29" l="1"/>
  <c r="E76" i="29"/>
  <c r="F76" i="29"/>
  <c r="G76" i="29"/>
  <c r="H76" i="29"/>
  <c r="I76" i="29"/>
  <c r="J76" i="29"/>
  <c r="K76" i="29"/>
  <c r="L76" i="29"/>
  <c r="M76" i="29"/>
  <c r="N76" i="29"/>
  <c r="C76" i="29"/>
  <c r="D53" i="29"/>
  <c r="E53" i="29"/>
  <c r="F53" i="29"/>
  <c r="G53" i="29"/>
  <c r="H53" i="29"/>
  <c r="I53" i="29"/>
  <c r="J53" i="29"/>
  <c r="K53" i="29"/>
  <c r="L53" i="29"/>
  <c r="M53" i="29"/>
  <c r="N53" i="29"/>
  <c r="C53" i="29"/>
  <c r="F39" i="29"/>
  <c r="D39" i="29"/>
  <c r="E39" i="29"/>
  <c r="G39" i="29"/>
  <c r="H39" i="29"/>
  <c r="I39" i="29"/>
  <c r="J39" i="29"/>
  <c r="K39" i="29"/>
  <c r="L39" i="29"/>
  <c r="M39" i="29"/>
  <c r="N39" i="29"/>
  <c r="C39" i="29"/>
  <c r="C15" i="29"/>
  <c r="B77" i="29" l="1"/>
  <c r="D71" i="29"/>
  <c r="E71" i="29"/>
  <c r="F71" i="29"/>
  <c r="G71" i="29"/>
  <c r="H71" i="29"/>
  <c r="I71" i="29"/>
  <c r="J71" i="29"/>
  <c r="K71" i="29"/>
  <c r="L71" i="29"/>
  <c r="M71" i="29"/>
  <c r="N71" i="29"/>
  <c r="C71" i="29"/>
  <c r="B40" i="29"/>
  <c r="B78" i="29" s="1"/>
  <c r="B79" i="29" s="1"/>
  <c r="C28" i="29"/>
  <c r="C9" i="29"/>
  <c r="D65" i="29" l="1"/>
  <c r="E65" i="29"/>
  <c r="F65" i="29"/>
  <c r="G65" i="29"/>
  <c r="H65" i="29"/>
  <c r="I65" i="29"/>
  <c r="J65" i="29"/>
  <c r="K65" i="29"/>
  <c r="L65" i="29"/>
  <c r="M65" i="29"/>
  <c r="N65" i="29"/>
  <c r="C65" i="29"/>
  <c r="D59" i="29"/>
  <c r="E59" i="29"/>
  <c r="F59" i="29"/>
  <c r="G59" i="29"/>
  <c r="H59" i="29"/>
  <c r="I59" i="29"/>
  <c r="J59" i="29"/>
  <c r="K59" i="29"/>
  <c r="L59" i="29"/>
  <c r="M59" i="29"/>
  <c r="N59" i="29"/>
  <c r="C59" i="29"/>
  <c r="D47" i="29"/>
  <c r="D77" i="29" s="1"/>
  <c r="E47" i="29"/>
  <c r="E77" i="29" s="1"/>
  <c r="F47" i="29"/>
  <c r="F77" i="29" s="1"/>
  <c r="G47" i="29"/>
  <c r="G77" i="29" s="1"/>
  <c r="H47" i="29"/>
  <c r="H77" i="29" s="1"/>
  <c r="I47" i="29"/>
  <c r="I77" i="29" s="1"/>
  <c r="J47" i="29"/>
  <c r="J77" i="29" s="1"/>
  <c r="K47" i="29"/>
  <c r="K77" i="29" s="1"/>
  <c r="L47" i="29"/>
  <c r="L77" i="29" s="1"/>
  <c r="M47" i="29"/>
  <c r="M77" i="29" s="1"/>
  <c r="N47" i="29"/>
  <c r="N77" i="29" s="1"/>
  <c r="C47" i="29"/>
  <c r="C77" i="29" s="1"/>
  <c r="D28" i="29"/>
  <c r="E28" i="29"/>
  <c r="F28" i="29"/>
  <c r="G28" i="29"/>
  <c r="H28" i="29"/>
  <c r="I28" i="29"/>
  <c r="J28" i="29"/>
  <c r="K28" i="29"/>
  <c r="L28" i="29"/>
  <c r="M28" i="29"/>
  <c r="N28" i="29"/>
  <c r="D21" i="29"/>
  <c r="E21" i="29"/>
  <c r="F21" i="29"/>
  <c r="G21" i="29"/>
  <c r="H21" i="29"/>
  <c r="I21" i="29"/>
  <c r="J21" i="29"/>
  <c r="K21" i="29"/>
  <c r="L21" i="29"/>
  <c r="M21" i="29"/>
  <c r="N21" i="29"/>
  <c r="C21" i="29"/>
  <c r="D15" i="29"/>
  <c r="E15" i="29"/>
  <c r="F15" i="29"/>
  <c r="G15" i="29"/>
  <c r="H15" i="29"/>
  <c r="I15" i="29"/>
  <c r="J15" i="29"/>
  <c r="K15" i="29"/>
  <c r="L15" i="29"/>
  <c r="M15" i="29"/>
  <c r="N15" i="29"/>
  <c r="D9" i="29"/>
  <c r="E9" i="29"/>
  <c r="F9" i="29"/>
  <c r="G9" i="29"/>
  <c r="H9" i="29"/>
  <c r="I9" i="29"/>
  <c r="J9" i="29"/>
  <c r="K9" i="29"/>
  <c r="L9" i="29"/>
  <c r="M9" i="29"/>
  <c r="N9" i="29"/>
  <c r="D34" i="29"/>
  <c r="E34" i="29"/>
  <c r="F34" i="29"/>
  <c r="G34" i="29"/>
  <c r="H34" i="29"/>
  <c r="I34" i="29"/>
  <c r="J34" i="29"/>
  <c r="K34" i="29"/>
  <c r="L34" i="29"/>
  <c r="M34" i="29"/>
  <c r="N34" i="29"/>
  <c r="C34" i="29"/>
  <c r="F40" i="29" l="1"/>
  <c r="F78" i="29"/>
  <c r="F79" i="29" s="1"/>
  <c r="H40" i="29"/>
  <c r="H78" i="29" s="1"/>
  <c r="H79" i="29" s="1"/>
  <c r="D40" i="29"/>
  <c r="D78" i="29" s="1"/>
  <c r="D79" i="29" s="1"/>
  <c r="L40" i="29"/>
  <c r="L78" i="29" s="1"/>
  <c r="L79" i="29" s="1"/>
  <c r="K40" i="29"/>
  <c r="K78" i="29" s="1"/>
  <c r="K79" i="29" s="1"/>
  <c r="G40" i="29"/>
  <c r="G78" i="29" s="1"/>
  <c r="G79" i="29" s="1"/>
  <c r="J40" i="29"/>
  <c r="J78" i="29" s="1"/>
  <c r="J79" i="29" s="1"/>
  <c r="C40" i="29"/>
  <c r="C78" i="29" s="1"/>
  <c r="C79" i="29" s="1"/>
  <c r="M40" i="29"/>
  <c r="M78" i="29" s="1"/>
  <c r="M79" i="29" s="1"/>
  <c r="I40" i="29"/>
  <c r="I78" i="29" s="1"/>
  <c r="I79" i="29" s="1"/>
  <c r="E40" i="29"/>
  <c r="E78" i="29" s="1"/>
  <c r="E79" i="29" s="1"/>
  <c r="N40" i="29"/>
  <c r="N78" i="29" s="1"/>
  <c r="N79" i="29" s="1"/>
</calcChain>
</file>

<file path=xl/sharedStrings.xml><?xml version="1.0" encoding="utf-8"?>
<sst xmlns="http://schemas.openxmlformats.org/spreadsheetml/2006/main" count="94" uniqueCount="54">
  <si>
    <t>Энер.ценность (ККАЛ)</t>
  </si>
  <si>
    <t>Наименование продуктов</t>
  </si>
  <si>
    <t>Белки</t>
  </si>
  <si>
    <t>Жиры</t>
  </si>
  <si>
    <t>Угл-ды</t>
  </si>
  <si>
    <t>В1</t>
  </si>
  <si>
    <t>С</t>
  </si>
  <si>
    <t>А</t>
  </si>
  <si>
    <t>Е</t>
  </si>
  <si>
    <t>Са</t>
  </si>
  <si>
    <t>Р</t>
  </si>
  <si>
    <t>Mg</t>
  </si>
  <si>
    <t>Fe</t>
  </si>
  <si>
    <t>Итого:</t>
  </si>
  <si>
    <t>ВТОРНИК</t>
  </si>
  <si>
    <t>СРЕДА</t>
  </si>
  <si>
    <t>ЧЕТВЕРГ</t>
  </si>
  <si>
    <t>ПЯТНИЦА</t>
  </si>
  <si>
    <t>В среднем на 1 учащегося в день</t>
  </si>
  <si>
    <t>Выход,г</t>
  </si>
  <si>
    <t>Хлеб ржаной</t>
  </si>
  <si>
    <t>ПОНЕДЕЛЬНИК</t>
  </si>
  <si>
    <t>250/22</t>
  </si>
  <si>
    <t>250/22/10</t>
  </si>
  <si>
    <t>1-ая неделя</t>
  </si>
  <si>
    <t>2-ая неделя</t>
  </si>
  <si>
    <t xml:space="preserve">Примерное  цикличное десятидневное меню дополнительного питания для учащихся группы продленного дня образовательных учреждений Альметьевского муниципального района Республики Татарстан                                                                  </t>
  </si>
  <si>
    <t xml:space="preserve">Чай с сахаром </t>
  </si>
  <si>
    <t>190/10</t>
  </si>
  <si>
    <t>250/10</t>
  </si>
  <si>
    <t>Кисель</t>
  </si>
  <si>
    <t>Напиток из изюма</t>
  </si>
  <si>
    <t>Напиток из шиповника</t>
  </si>
  <si>
    <t>Компот из сухофруктов</t>
  </si>
  <si>
    <t>Щи из свежей капусты с мясными фрикадельками, со сметаной</t>
  </si>
  <si>
    <t>Суп из овощей на курином бульоне с мясом птицы, со сметаной</t>
  </si>
  <si>
    <t>250/10/10</t>
  </si>
  <si>
    <t>Борщ из свежей капусты с мясом птицы, со сметаной</t>
  </si>
  <si>
    <t>Суп-лапша домашняя с мясом птицы</t>
  </si>
  <si>
    <t>Рассольник ленинградский с мясными фрикадельками, со сметаной</t>
  </si>
  <si>
    <t>Рассольник ленинградский с куриными фрикадельками, со сметаной</t>
  </si>
  <si>
    <t>Суп картофельный с фасолью, с мясными фрикадельками</t>
  </si>
  <si>
    <t>СУББОТА</t>
  </si>
  <si>
    <t>Суп картофельный с клецками и с мясом птицы</t>
  </si>
  <si>
    <t>Компот из изюма и яблок</t>
  </si>
  <si>
    <t>Солянка по-домашнему</t>
  </si>
  <si>
    <t>Чай с сахаром и с лимоном</t>
  </si>
  <si>
    <t>185/10/5</t>
  </si>
  <si>
    <t>Суп картофельный с горохом и с мясными фрикадельками</t>
  </si>
  <si>
    <t>Всего за 6 дней 1 недели:</t>
  </si>
  <si>
    <t>Всего за 6 дней 2 недели:</t>
  </si>
  <si>
    <t>Всего за 12 дней:</t>
  </si>
  <si>
    <t>Суп молочный со звездочками</t>
  </si>
  <si>
    <t>Суп картофельный с пшенной крупой на мясном бульоне с мясом говядины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</si>
</sst>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_-* #,##0\ _₽_-;\-* #,##0\ _₽_-;_-* &quot;-&quot;??\ _₽_-;_-@_-"/>
    <numFmt numFmtId="166" formatCode="#,##0.00_ ;\-#,##0.00\ "/>
  </numFmts>
  <fonts count="13" x14ac:knownFonts="1">
    <font>
      <sz val="10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/>
    </xf>
    <xf numFmtId="0" fontId="1" fillId="0" borderId="0"/>
    <xf numFmtId="43" fontId="1" fillId="0" borderId="0" applyFont="0" applyFill="0" applyBorder="0" applyAlignment="0" applyProtection="0"/>
  </cellStyleXfs>
  <cellXfs count="104"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center"/>
    </xf>
    <xf numFmtId="10" fontId="5" fillId="2" borderId="0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vertical="top"/>
    </xf>
    <xf numFmtId="0" fontId="9" fillId="2" borderId="0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top"/>
    </xf>
    <xf numFmtId="0" fontId="10" fillId="2" borderId="0" xfId="0" applyFont="1" applyFill="1" applyBorder="1" applyAlignment="1">
      <alignment horizontal="center" vertical="top"/>
    </xf>
    <xf numFmtId="2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top"/>
    </xf>
    <xf numFmtId="0" fontId="12" fillId="0" borderId="0" xfId="0" applyFont="1" applyAlignment="1"/>
    <xf numFmtId="0" fontId="10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2" fontId="7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43" fontId="7" fillId="2" borderId="1" xfId="0" applyNumberFormat="1" applyFont="1" applyFill="1" applyBorder="1" applyAlignment="1">
      <alignment horizontal="center" vertical="top"/>
    </xf>
    <xf numFmtId="166" fontId="7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right" vertical="center"/>
    </xf>
    <xf numFmtId="2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top"/>
    </xf>
    <xf numFmtId="1" fontId="7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/>
    </xf>
    <xf numFmtId="2" fontId="5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95"/>
  <sheetViews>
    <sheetView tabSelected="1" zoomScale="70" zoomScaleNormal="70" workbookViewId="0">
      <selection activeCell="A42" sqref="A42"/>
    </sheetView>
  </sheetViews>
  <sheetFormatPr defaultRowHeight="20.25" x14ac:dyDescent="0.2"/>
  <cols>
    <col min="1" max="1" width="81.7109375" style="90" customWidth="1"/>
    <col min="2" max="2" width="22.5703125" style="30" customWidth="1"/>
    <col min="3" max="3" width="12.85546875" style="29" customWidth="1"/>
    <col min="4" max="4" width="15.140625" style="29" customWidth="1"/>
    <col min="5" max="5" width="14.140625" style="29" customWidth="1"/>
    <col min="6" max="6" width="24.140625" style="29" customWidth="1"/>
    <col min="7" max="7" width="20" style="28" customWidth="1"/>
    <col min="8" max="8" width="14.85546875" style="28" customWidth="1"/>
    <col min="9" max="9" width="14.7109375" style="7" customWidth="1"/>
    <col min="10" max="10" width="15" style="31" customWidth="1"/>
    <col min="11" max="11" width="17" style="31" customWidth="1"/>
    <col min="12" max="12" width="15.5703125" style="31" customWidth="1"/>
    <col min="13" max="13" width="14.42578125" style="31" customWidth="1"/>
    <col min="14" max="14" width="11.5703125" style="31" customWidth="1"/>
    <col min="15" max="15" width="9.140625" style="7" customWidth="1"/>
    <col min="16" max="248" width="9.140625" style="1" customWidth="1"/>
    <col min="249" max="1020" width="8.7109375" style="1" customWidth="1"/>
    <col min="1021" max="16384" width="9.140625" style="1"/>
  </cols>
  <sheetData>
    <row r="1" spans="1:15" x14ac:dyDescent="0.2">
      <c r="B1" s="8"/>
      <c r="C1" s="4"/>
      <c r="D1" s="4"/>
      <c r="E1" s="4"/>
      <c r="F1" s="4"/>
      <c r="G1" s="3"/>
      <c r="H1" s="3"/>
      <c r="I1" s="5"/>
      <c r="J1" s="6"/>
      <c r="K1" s="6"/>
      <c r="L1" s="6"/>
      <c r="M1" s="6"/>
      <c r="N1" s="6"/>
    </row>
    <row r="2" spans="1:15" ht="66.75" customHeight="1" x14ac:dyDescent="0.2">
      <c r="A2" s="100" t="s">
        <v>26</v>
      </c>
      <c r="B2" s="100"/>
      <c r="C2" s="100"/>
      <c r="D2" s="100"/>
      <c r="E2" s="100"/>
      <c r="F2" s="100"/>
      <c r="G2" s="100"/>
      <c r="H2" s="100"/>
      <c r="I2" s="100"/>
      <c r="J2" s="100"/>
      <c r="K2" s="6"/>
      <c r="L2" s="6"/>
      <c r="M2" s="6"/>
      <c r="N2" s="6"/>
    </row>
    <row r="3" spans="1:15" ht="83.25" customHeight="1" x14ac:dyDescent="0.2">
      <c r="A3" s="33" t="s">
        <v>1</v>
      </c>
      <c r="B3" s="33" t="s">
        <v>19</v>
      </c>
      <c r="C3" s="34" t="s">
        <v>2</v>
      </c>
      <c r="D3" s="34" t="s">
        <v>3</v>
      </c>
      <c r="E3" s="34" t="s">
        <v>4</v>
      </c>
      <c r="F3" s="33" t="s">
        <v>0</v>
      </c>
      <c r="G3" s="34" t="s">
        <v>5</v>
      </c>
      <c r="H3" s="33" t="s">
        <v>6</v>
      </c>
      <c r="I3" s="35" t="s">
        <v>7</v>
      </c>
      <c r="J3" s="35" t="s">
        <v>8</v>
      </c>
      <c r="K3" s="35" t="s">
        <v>9</v>
      </c>
      <c r="L3" s="35" t="s">
        <v>10</v>
      </c>
      <c r="M3" s="35" t="s">
        <v>11</v>
      </c>
      <c r="N3" s="35" t="s">
        <v>12</v>
      </c>
    </row>
    <row r="4" spans="1:15" ht="33.75" customHeight="1" x14ac:dyDescent="0.2">
      <c r="A4" s="101" t="s">
        <v>24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3"/>
    </row>
    <row r="5" spans="1:15" ht="29.25" customHeight="1" x14ac:dyDescent="0.2">
      <c r="A5" s="91" t="s">
        <v>21</v>
      </c>
      <c r="B5" s="34"/>
      <c r="C5" s="34"/>
      <c r="D5" s="34"/>
      <c r="E5" s="34"/>
      <c r="F5" s="34"/>
      <c r="G5" s="34"/>
      <c r="H5" s="34"/>
      <c r="I5" s="36"/>
      <c r="J5" s="37"/>
      <c r="K5" s="37"/>
      <c r="L5" s="37"/>
      <c r="M5" s="37"/>
      <c r="N5" s="37"/>
    </row>
    <row r="6" spans="1:15" ht="72.75" customHeight="1" x14ac:dyDescent="0.2">
      <c r="A6" s="38" t="s">
        <v>34</v>
      </c>
      <c r="B6" s="39" t="s">
        <v>23</v>
      </c>
      <c r="C6" s="40">
        <v>6.4133399999999998</v>
      </c>
      <c r="D6" s="40">
        <v>9.0290600000000012</v>
      </c>
      <c r="E6" s="40">
        <v>8.4263999999999992</v>
      </c>
      <c r="F6" s="40">
        <v>149.09199999999998</v>
      </c>
      <c r="G6" s="40">
        <v>7.6120000000000007E-2</v>
      </c>
      <c r="H6" s="40">
        <v>15.924999999999999</v>
      </c>
      <c r="I6" s="41">
        <v>14.399999999999999</v>
      </c>
      <c r="J6" s="41">
        <v>2.5207999999999999</v>
      </c>
      <c r="K6" s="41">
        <v>62.784399999999998</v>
      </c>
      <c r="L6" s="41">
        <v>100.7852</v>
      </c>
      <c r="M6" s="41">
        <v>30.108999999999998</v>
      </c>
      <c r="N6" s="41">
        <v>1.1881999999999999</v>
      </c>
    </row>
    <row r="7" spans="1:15" ht="30.75" customHeight="1" x14ac:dyDescent="0.2">
      <c r="A7" s="42" t="s">
        <v>27</v>
      </c>
      <c r="B7" s="39" t="s">
        <v>28</v>
      </c>
      <c r="C7" s="40">
        <v>7.0000000000000007E-2</v>
      </c>
      <c r="D7" s="40">
        <v>0.02</v>
      </c>
      <c r="E7" s="40">
        <v>10</v>
      </c>
      <c r="F7" s="40">
        <v>40</v>
      </c>
      <c r="G7" s="40"/>
      <c r="H7" s="40">
        <v>0.03</v>
      </c>
      <c r="I7" s="41"/>
      <c r="J7" s="41"/>
      <c r="K7" s="41">
        <v>10.95</v>
      </c>
      <c r="L7" s="41">
        <v>2.8</v>
      </c>
      <c r="M7" s="41">
        <v>1.4</v>
      </c>
      <c r="N7" s="41">
        <v>0.26</v>
      </c>
    </row>
    <row r="8" spans="1:15" s="22" customFormat="1" ht="25.5" customHeight="1" x14ac:dyDescent="0.4">
      <c r="A8" s="92" t="s">
        <v>20</v>
      </c>
      <c r="B8" s="43">
        <v>30</v>
      </c>
      <c r="C8" s="44">
        <v>1.98</v>
      </c>
      <c r="D8" s="44">
        <v>0.36</v>
      </c>
      <c r="E8" s="44">
        <v>11.88</v>
      </c>
      <c r="F8" s="44">
        <v>59.400000000000006</v>
      </c>
      <c r="G8" s="45">
        <v>3.4000000000000002E-2</v>
      </c>
      <c r="H8" s="46">
        <v>0</v>
      </c>
      <c r="I8" s="47">
        <v>0</v>
      </c>
      <c r="J8" s="48">
        <v>0.27999999999999997</v>
      </c>
      <c r="K8" s="48">
        <v>5.8000000000000007</v>
      </c>
      <c r="L8" s="48">
        <v>30</v>
      </c>
      <c r="M8" s="48">
        <v>9.4</v>
      </c>
      <c r="N8" s="48">
        <v>0.78</v>
      </c>
      <c r="O8" s="23"/>
    </row>
    <row r="9" spans="1:15" ht="26.25" customHeight="1" x14ac:dyDescent="0.2">
      <c r="A9" s="49" t="s">
        <v>13</v>
      </c>
      <c r="B9" s="49">
        <v>512</v>
      </c>
      <c r="C9" s="50">
        <f>C6+C7+C8</f>
        <v>8.4633400000000005</v>
      </c>
      <c r="D9" s="50">
        <f t="shared" ref="D9:N9" si="0">D6+D7+D8</f>
        <v>9.4090600000000002</v>
      </c>
      <c r="E9" s="50">
        <f t="shared" si="0"/>
        <v>30.306400000000004</v>
      </c>
      <c r="F9" s="50">
        <f t="shared" si="0"/>
        <v>248.49199999999999</v>
      </c>
      <c r="G9" s="50">
        <f t="shared" si="0"/>
        <v>0.11012000000000001</v>
      </c>
      <c r="H9" s="50">
        <f t="shared" si="0"/>
        <v>15.954999999999998</v>
      </c>
      <c r="I9" s="50">
        <f t="shared" si="0"/>
        <v>14.399999999999999</v>
      </c>
      <c r="J9" s="50">
        <f t="shared" si="0"/>
        <v>2.8007999999999997</v>
      </c>
      <c r="K9" s="50">
        <f t="shared" si="0"/>
        <v>79.534399999999991</v>
      </c>
      <c r="L9" s="50">
        <f t="shared" si="0"/>
        <v>133.58519999999999</v>
      </c>
      <c r="M9" s="50">
        <f t="shared" si="0"/>
        <v>40.908999999999999</v>
      </c>
      <c r="N9" s="50">
        <f t="shared" si="0"/>
        <v>2.2282000000000002</v>
      </c>
    </row>
    <row r="10" spans="1:15" ht="36.75" customHeight="1" x14ac:dyDescent="0.2">
      <c r="A10" s="80"/>
      <c r="B10" s="51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</row>
    <row r="11" spans="1:15" ht="21.95" customHeight="1" x14ac:dyDescent="0.2">
      <c r="A11" s="91" t="s">
        <v>14</v>
      </c>
      <c r="B11" s="39"/>
      <c r="C11" s="53"/>
      <c r="D11" s="53"/>
      <c r="E11" s="53"/>
      <c r="F11" s="53"/>
      <c r="G11" s="53"/>
      <c r="H11" s="53"/>
      <c r="I11" s="54"/>
      <c r="J11" s="55"/>
      <c r="K11" s="55"/>
      <c r="L11" s="55"/>
      <c r="M11" s="55"/>
      <c r="N11" s="55"/>
    </row>
    <row r="12" spans="1:15" ht="57.75" customHeight="1" x14ac:dyDescent="0.2">
      <c r="A12" s="56" t="s">
        <v>43</v>
      </c>
      <c r="B12" s="74" t="s">
        <v>29</v>
      </c>
      <c r="C12" s="75">
        <v>5.8975000000000009</v>
      </c>
      <c r="D12" s="75">
        <v>6.448500000000001</v>
      </c>
      <c r="E12" s="75">
        <v>18.826499999999999</v>
      </c>
      <c r="F12" s="75">
        <v>170.45</v>
      </c>
      <c r="G12" s="75">
        <v>0.109</v>
      </c>
      <c r="H12" s="75">
        <v>5.9859999999999998</v>
      </c>
      <c r="I12" s="41">
        <v>26.87</v>
      </c>
      <c r="J12" s="41">
        <v>1.7170000000000003</v>
      </c>
      <c r="K12" s="41">
        <v>38.760000000000005</v>
      </c>
      <c r="L12" s="41">
        <v>88.625</v>
      </c>
      <c r="M12" s="41">
        <v>27.378000000000007</v>
      </c>
      <c r="N12" s="41">
        <v>1.3630000000000002</v>
      </c>
    </row>
    <row r="13" spans="1:15" ht="26.25" customHeight="1" x14ac:dyDescent="0.2">
      <c r="A13" s="67" t="s">
        <v>30</v>
      </c>
      <c r="B13" s="39">
        <v>200</v>
      </c>
      <c r="C13" s="39">
        <v>0.6</v>
      </c>
      <c r="D13" s="39">
        <v>0.1</v>
      </c>
      <c r="E13" s="39">
        <v>20.2</v>
      </c>
      <c r="F13" s="39">
        <v>83.6</v>
      </c>
      <c r="G13" s="39">
        <v>2E-3</v>
      </c>
      <c r="H13" s="39">
        <v>1.1000000000000001</v>
      </c>
      <c r="I13" s="57"/>
      <c r="J13" s="57"/>
      <c r="K13" s="57">
        <v>15.7</v>
      </c>
      <c r="L13" s="57">
        <v>16.3</v>
      </c>
      <c r="M13" s="57">
        <v>3.36</v>
      </c>
      <c r="N13" s="57">
        <v>0.37</v>
      </c>
    </row>
    <row r="14" spans="1:15" s="22" customFormat="1" ht="32.25" customHeight="1" x14ac:dyDescent="0.4">
      <c r="A14" s="92" t="s">
        <v>20</v>
      </c>
      <c r="B14" s="43">
        <v>30</v>
      </c>
      <c r="C14" s="44">
        <v>1.98</v>
      </c>
      <c r="D14" s="44">
        <v>0.36</v>
      </c>
      <c r="E14" s="44">
        <v>11.88</v>
      </c>
      <c r="F14" s="44">
        <v>59.400000000000006</v>
      </c>
      <c r="G14" s="45">
        <v>3.4000000000000002E-2</v>
      </c>
      <c r="H14" s="46">
        <v>0</v>
      </c>
      <c r="I14" s="47">
        <v>0</v>
      </c>
      <c r="J14" s="48">
        <v>0.27999999999999997</v>
      </c>
      <c r="K14" s="48">
        <v>5.8000000000000007</v>
      </c>
      <c r="L14" s="48">
        <v>30</v>
      </c>
      <c r="M14" s="48">
        <v>9.4</v>
      </c>
      <c r="N14" s="48">
        <v>0.78</v>
      </c>
      <c r="O14" s="23"/>
    </row>
    <row r="15" spans="1:15" s="2" customFormat="1" ht="21.95" customHeight="1" x14ac:dyDescent="0.2">
      <c r="A15" s="80" t="s">
        <v>13</v>
      </c>
      <c r="B15" s="51">
        <v>490</v>
      </c>
      <c r="C15" s="58">
        <f t="shared" ref="C15:N15" si="1">SUM(C12:C14)</f>
        <v>8.4775000000000009</v>
      </c>
      <c r="D15" s="58">
        <f t="shared" si="1"/>
        <v>6.908500000000001</v>
      </c>
      <c r="E15" s="58">
        <f t="shared" si="1"/>
        <v>50.906500000000001</v>
      </c>
      <c r="F15" s="58">
        <f t="shared" si="1"/>
        <v>313.45</v>
      </c>
      <c r="G15" s="58">
        <f t="shared" si="1"/>
        <v>0.14500000000000002</v>
      </c>
      <c r="H15" s="58">
        <f t="shared" si="1"/>
        <v>7.0860000000000003</v>
      </c>
      <c r="I15" s="58">
        <f t="shared" si="1"/>
        <v>26.87</v>
      </c>
      <c r="J15" s="58">
        <f t="shared" si="1"/>
        <v>1.9970000000000003</v>
      </c>
      <c r="K15" s="58">
        <f t="shared" si="1"/>
        <v>60.260000000000005</v>
      </c>
      <c r="L15" s="58">
        <f t="shared" si="1"/>
        <v>134.92500000000001</v>
      </c>
      <c r="M15" s="58">
        <f t="shared" si="1"/>
        <v>40.138000000000005</v>
      </c>
      <c r="N15" s="58">
        <f t="shared" si="1"/>
        <v>2.5129999999999999</v>
      </c>
      <c r="O15" s="11"/>
    </row>
    <row r="16" spans="1:15" s="2" customFormat="1" ht="21.95" customHeight="1" x14ac:dyDescent="0.2">
      <c r="O16" s="11"/>
    </row>
    <row r="17" spans="1:15" s="2" customFormat="1" ht="27" customHeight="1" x14ac:dyDescent="0.2">
      <c r="A17" s="93" t="s">
        <v>15</v>
      </c>
      <c r="B17" s="39"/>
      <c r="C17" s="59"/>
      <c r="D17" s="59"/>
      <c r="E17" s="59"/>
      <c r="F17" s="59"/>
      <c r="G17" s="59"/>
      <c r="H17" s="59"/>
      <c r="I17" s="60"/>
      <c r="J17" s="60"/>
      <c r="K17" s="60"/>
      <c r="L17" s="60"/>
      <c r="M17" s="60"/>
      <c r="N17" s="60"/>
      <c r="O17" s="11"/>
    </row>
    <row r="18" spans="1:15" ht="78" customHeight="1" x14ac:dyDescent="0.2">
      <c r="A18" s="83" t="s">
        <v>35</v>
      </c>
      <c r="B18" s="39" t="s">
        <v>36</v>
      </c>
      <c r="C18" s="40">
        <v>4.1875</v>
      </c>
      <c r="D18" s="40">
        <v>8.3435000000000006</v>
      </c>
      <c r="E18" s="40">
        <v>9.541500000000001</v>
      </c>
      <c r="F18" s="40">
        <v>137.65</v>
      </c>
      <c r="G18" s="40">
        <v>7.9500000000000001E-2</v>
      </c>
      <c r="H18" s="40">
        <v>10.651</v>
      </c>
      <c r="I18" s="41">
        <v>15.82</v>
      </c>
      <c r="J18" s="41">
        <v>2.4470000000000001</v>
      </c>
      <c r="K18" s="41">
        <v>49.010000000000005</v>
      </c>
      <c r="L18" s="41">
        <v>71.774999999999991</v>
      </c>
      <c r="M18" s="41">
        <v>23.677999999999997</v>
      </c>
      <c r="N18" s="41">
        <v>0.9830000000000001</v>
      </c>
    </row>
    <row r="19" spans="1:15" ht="34.5" customHeight="1" x14ac:dyDescent="0.2">
      <c r="A19" s="67" t="s">
        <v>31</v>
      </c>
      <c r="B19" s="39">
        <v>200</v>
      </c>
      <c r="C19" s="39">
        <v>0.34600000000000003</v>
      </c>
      <c r="D19" s="39">
        <v>7.6000000000000012E-2</v>
      </c>
      <c r="E19" s="39">
        <v>19.850000000000001</v>
      </c>
      <c r="F19" s="39">
        <v>82.2</v>
      </c>
      <c r="G19" s="39">
        <v>2.2000000000000002E-2</v>
      </c>
      <c r="H19" s="39">
        <v>0</v>
      </c>
      <c r="I19" s="57">
        <v>0</v>
      </c>
      <c r="J19" s="57">
        <v>7.6000000000000012E-2</v>
      </c>
      <c r="K19" s="57">
        <v>20.32</v>
      </c>
      <c r="L19" s="57">
        <v>19.36</v>
      </c>
      <c r="M19" s="57">
        <v>8.120000000000001</v>
      </c>
      <c r="N19" s="57">
        <v>0.45</v>
      </c>
    </row>
    <row r="20" spans="1:15" s="22" customFormat="1" ht="26.25" customHeight="1" x14ac:dyDescent="0.4">
      <c r="A20" s="92" t="s">
        <v>20</v>
      </c>
      <c r="B20" s="43">
        <v>30</v>
      </c>
      <c r="C20" s="44">
        <v>1.98</v>
      </c>
      <c r="D20" s="44">
        <v>0.36</v>
      </c>
      <c r="E20" s="44">
        <v>11.88</v>
      </c>
      <c r="F20" s="44">
        <v>59.400000000000006</v>
      </c>
      <c r="G20" s="45">
        <v>3.4000000000000002E-2</v>
      </c>
      <c r="H20" s="46">
        <v>0</v>
      </c>
      <c r="I20" s="47">
        <v>0</v>
      </c>
      <c r="J20" s="48">
        <v>0.27999999999999997</v>
      </c>
      <c r="K20" s="48">
        <v>5.8000000000000007</v>
      </c>
      <c r="L20" s="48">
        <v>30</v>
      </c>
      <c r="M20" s="48">
        <v>9.4</v>
      </c>
      <c r="N20" s="48">
        <v>0.78</v>
      </c>
      <c r="O20" s="23"/>
    </row>
    <row r="21" spans="1:15" ht="27.75" customHeight="1" x14ac:dyDescent="0.2">
      <c r="A21" s="62" t="s">
        <v>13</v>
      </c>
      <c r="B21" s="49">
        <v>500</v>
      </c>
      <c r="C21" s="50">
        <f>SUM(C18:C20)</f>
        <v>6.5135000000000005</v>
      </c>
      <c r="D21" s="50">
        <f t="shared" ref="D21:N21" si="2">SUM(D18:D20)</f>
        <v>8.7795000000000005</v>
      </c>
      <c r="E21" s="50">
        <f t="shared" si="2"/>
        <v>41.271500000000003</v>
      </c>
      <c r="F21" s="50">
        <f t="shared" si="2"/>
        <v>279.25</v>
      </c>
      <c r="G21" s="50">
        <f t="shared" si="2"/>
        <v>0.13550000000000001</v>
      </c>
      <c r="H21" s="50">
        <f t="shared" si="2"/>
        <v>10.651</v>
      </c>
      <c r="I21" s="50">
        <f t="shared" si="2"/>
        <v>15.82</v>
      </c>
      <c r="J21" s="50">
        <f t="shared" si="2"/>
        <v>2.8029999999999999</v>
      </c>
      <c r="K21" s="50">
        <f t="shared" si="2"/>
        <v>75.13000000000001</v>
      </c>
      <c r="L21" s="50">
        <f t="shared" si="2"/>
        <v>121.13499999999999</v>
      </c>
      <c r="M21" s="50">
        <f t="shared" si="2"/>
        <v>41.198</v>
      </c>
      <c r="N21" s="50">
        <f t="shared" si="2"/>
        <v>2.2130000000000001</v>
      </c>
    </row>
    <row r="22" spans="1:15" x14ac:dyDescent="0.2">
      <c r="A22" s="92"/>
      <c r="B22" s="64"/>
      <c r="C22" s="63"/>
      <c r="D22" s="63"/>
      <c r="E22" s="63"/>
      <c r="F22" s="63"/>
      <c r="G22" s="65"/>
      <c r="H22" s="65"/>
      <c r="I22" s="36"/>
      <c r="J22" s="37"/>
      <c r="K22" s="37"/>
      <c r="L22" s="37"/>
      <c r="M22" s="37"/>
      <c r="N22" s="37"/>
    </row>
    <row r="23" spans="1:15" ht="21.95" customHeight="1" x14ac:dyDescent="0.2">
      <c r="A23" s="94" t="s">
        <v>16</v>
      </c>
      <c r="B23" s="39"/>
      <c r="C23" s="59"/>
      <c r="D23" s="59"/>
      <c r="E23" s="59"/>
      <c r="F23" s="66"/>
      <c r="G23" s="53"/>
      <c r="H23" s="53"/>
      <c r="I23" s="54"/>
      <c r="J23" s="55"/>
      <c r="K23" s="55"/>
      <c r="L23" s="55"/>
      <c r="M23" s="55"/>
      <c r="N23" s="55"/>
    </row>
    <row r="24" spans="1:15" s="2" customFormat="1" ht="42.75" customHeight="1" x14ac:dyDescent="0.2">
      <c r="A24" s="56" t="s">
        <v>52</v>
      </c>
      <c r="B24" s="39">
        <v>250</v>
      </c>
      <c r="C24" s="40">
        <v>5.47</v>
      </c>
      <c r="D24" s="40">
        <v>4.7450000000000001</v>
      </c>
      <c r="E24" s="40">
        <v>17.954999999999998</v>
      </c>
      <c r="F24" s="40">
        <v>150</v>
      </c>
      <c r="G24" s="40">
        <v>0.09</v>
      </c>
      <c r="H24" s="40">
        <v>0.82499999999999996</v>
      </c>
      <c r="I24" s="41">
        <v>33</v>
      </c>
      <c r="J24" s="41">
        <v>0.375</v>
      </c>
      <c r="K24" s="41">
        <v>163</v>
      </c>
      <c r="L24" s="41">
        <v>136.875</v>
      </c>
      <c r="M24" s="41">
        <v>26.675000000000001</v>
      </c>
      <c r="N24" s="41">
        <v>0.65</v>
      </c>
      <c r="O24" s="11"/>
    </row>
    <row r="25" spans="1:15" s="2" customFormat="1" ht="52.5" hidden="1" customHeight="1" x14ac:dyDescent="0.2">
      <c r="A25" s="84"/>
      <c r="B25" s="39"/>
      <c r="C25" s="40"/>
      <c r="D25" s="40"/>
      <c r="E25" s="40"/>
      <c r="F25" s="40"/>
      <c r="G25" s="40"/>
      <c r="H25" s="40"/>
      <c r="I25" s="41"/>
      <c r="J25" s="41"/>
      <c r="K25" s="41"/>
      <c r="L25" s="41"/>
      <c r="M25" s="41"/>
      <c r="N25" s="41"/>
      <c r="O25" s="11"/>
    </row>
    <row r="26" spans="1:15" ht="35.25" customHeight="1" x14ac:dyDescent="0.2">
      <c r="A26" s="85" t="s">
        <v>33</v>
      </c>
      <c r="B26" s="39">
        <v>200</v>
      </c>
      <c r="C26" s="40">
        <v>0.66200000000000003</v>
      </c>
      <c r="D26" s="40">
        <v>9.0000000000000011E-2</v>
      </c>
      <c r="E26" s="40">
        <v>22.03</v>
      </c>
      <c r="F26" s="40">
        <v>92.9</v>
      </c>
      <c r="G26" s="40">
        <v>1.6E-2</v>
      </c>
      <c r="H26" s="40">
        <v>0.72599999999999998</v>
      </c>
      <c r="I26" s="41">
        <v>0</v>
      </c>
      <c r="J26" s="41">
        <v>0.50800000000000001</v>
      </c>
      <c r="K26" s="41">
        <v>32.480000000000004</v>
      </c>
      <c r="L26" s="41">
        <v>23.44</v>
      </c>
      <c r="M26" s="41">
        <v>17.46</v>
      </c>
      <c r="N26" s="41">
        <v>0.69800000000000006</v>
      </c>
    </row>
    <row r="27" spans="1:15" s="22" customFormat="1" ht="29.25" customHeight="1" x14ac:dyDescent="0.4">
      <c r="A27" s="85" t="s">
        <v>20</v>
      </c>
      <c r="B27" s="43">
        <v>30</v>
      </c>
      <c r="C27" s="44">
        <v>1.98</v>
      </c>
      <c r="D27" s="44">
        <v>0.36</v>
      </c>
      <c r="E27" s="44">
        <v>11.88</v>
      </c>
      <c r="F27" s="44">
        <v>59.400000000000006</v>
      </c>
      <c r="G27" s="45">
        <v>3.4000000000000002E-2</v>
      </c>
      <c r="H27" s="46">
        <v>0</v>
      </c>
      <c r="I27" s="47">
        <v>0</v>
      </c>
      <c r="J27" s="48">
        <v>0.27999999999999997</v>
      </c>
      <c r="K27" s="48">
        <v>5.8000000000000007</v>
      </c>
      <c r="L27" s="48">
        <v>30</v>
      </c>
      <c r="M27" s="48">
        <v>9.4</v>
      </c>
      <c r="N27" s="48">
        <v>0.78</v>
      </c>
      <c r="O27" s="23"/>
    </row>
    <row r="28" spans="1:15" ht="33.75" customHeight="1" x14ac:dyDescent="0.2">
      <c r="A28" s="68" t="s">
        <v>13</v>
      </c>
      <c r="B28" s="49">
        <v>480</v>
      </c>
      <c r="C28" s="69">
        <f>SUM(C24:C27)</f>
        <v>8.1120000000000001</v>
      </c>
      <c r="D28" s="69">
        <f t="shared" ref="D28:N28" si="3">SUM(D24:D27)</f>
        <v>5.1950000000000003</v>
      </c>
      <c r="E28" s="69">
        <f t="shared" si="3"/>
        <v>51.865000000000002</v>
      </c>
      <c r="F28" s="69">
        <f t="shared" si="3"/>
        <v>302.3</v>
      </c>
      <c r="G28" s="69">
        <f t="shared" si="3"/>
        <v>0.14000000000000001</v>
      </c>
      <c r="H28" s="69">
        <f t="shared" si="3"/>
        <v>1.5509999999999999</v>
      </c>
      <c r="I28" s="69">
        <f t="shared" si="3"/>
        <v>33</v>
      </c>
      <c r="J28" s="69">
        <f t="shared" si="3"/>
        <v>1.163</v>
      </c>
      <c r="K28" s="69">
        <f t="shared" si="3"/>
        <v>201.28000000000003</v>
      </c>
      <c r="L28" s="69">
        <f t="shared" si="3"/>
        <v>190.315</v>
      </c>
      <c r="M28" s="69">
        <f t="shared" si="3"/>
        <v>53.535000000000004</v>
      </c>
      <c r="N28" s="69">
        <f t="shared" si="3"/>
        <v>2.1280000000000001</v>
      </c>
    </row>
    <row r="29" spans="1:15" ht="89.25" customHeight="1" x14ac:dyDescent="0.2">
      <c r="A29" s="95"/>
      <c r="B29" s="70"/>
      <c r="C29" s="71"/>
      <c r="D29" s="71"/>
      <c r="E29" s="71"/>
      <c r="F29" s="72"/>
      <c r="G29" s="73"/>
      <c r="H29" s="73"/>
      <c r="I29" s="54"/>
      <c r="J29" s="55"/>
      <c r="K29" s="55"/>
      <c r="L29" s="55"/>
      <c r="M29" s="55"/>
      <c r="N29" s="55"/>
    </row>
    <row r="30" spans="1:15" ht="21.95" customHeight="1" x14ac:dyDescent="0.2">
      <c r="A30" s="94" t="s">
        <v>17</v>
      </c>
      <c r="B30" s="70"/>
      <c r="C30" s="71"/>
      <c r="D30" s="71"/>
      <c r="E30" s="71"/>
      <c r="F30" s="72"/>
      <c r="G30" s="73"/>
      <c r="H30" s="73"/>
      <c r="I30" s="54"/>
      <c r="J30" s="55"/>
      <c r="K30" s="55"/>
      <c r="L30" s="55"/>
      <c r="M30" s="55"/>
      <c r="N30" s="55"/>
    </row>
    <row r="31" spans="1:15" ht="63.75" customHeight="1" x14ac:dyDescent="0.2">
      <c r="A31" s="56" t="s">
        <v>39</v>
      </c>
      <c r="B31" s="74" t="s">
        <v>23</v>
      </c>
      <c r="C31" s="75">
        <v>6.6658399999999993</v>
      </c>
      <c r="D31" s="75">
        <v>9.16906</v>
      </c>
      <c r="E31" s="75">
        <v>12.5039</v>
      </c>
      <c r="F31" s="75">
        <v>166.59199999999998</v>
      </c>
      <c r="G31" s="75">
        <v>0.11112</v>
      </c>
      <c r="H31" s="75">
        <v>8.5249999999999986</v>
      </c>
      <c r="I31" s="41">
        <v>14.399999999999999</v>
      </c>
      <c r="J31" s="41">
        <v>2.5207999999999999</v>
      </c>
      <c r="K31" s="41">
        <v>42.684400000000004</v>
      </c>
      <c r="L31" s="41">
        <v>108.5102</v>
      </c>
      <c r="M31" s="41">
        <v>32.158999999999999</v>
      </c>
      <c r="N31" s="41">
        <v>1.2882</v>
      </c>
    </row>
    <row r="32" spans="1:15" s="2" customFormat="1" ht="35.25" customHeight="1" x14ac:dyDescent="0.2">
      <c r="A32" s="67" t="s">
        <v>32</v>
      </c>
      <c r="B32" s="39">
        <v>200</v>
      </c>
      <c r="C32" s="39">
        <v>0.67800000000000005</v>
      </c>
      <c r="D32" s="39">
        <v>0.27799999999999997</v>
      </c>
      <c r="E32" s="39">
        <v>10.76</v>
      </c>
      <c r="F32" s="39">
        <v>48.2</v>
      </c>
      <c r="G32" s="39">
        <v>1.2E-2</v>
      </c>
      <c r="H32" s="39">
        <v>100</v>
      </c>
      <c r="I32" s="57">
        <v>0</v>
      </c>
      <c r="J32" s="57">
        <v>0.76</v>
      </c>
      <c r="K32" s="57">
        <v>21.340000000000003</v>
      </c>
      <c r="L32" s="57">
        <v>3.44</v>
      </c>
      <c r="M32" s="57">
        <v>3.44</v>
      </c>
      <c r="N32" s="57">
        <v>0.63400000000000001</v>
      </c>
      <c r="O32" s="11"/>
    </row>
    <row r="33" spans="1:15" s="22" customFormat="1" ht="33" customHeight="1" x14ac:dyDescent="0.4">
      <c r="A33" s="92" t="s">
        <v>20</v>
      </c>
      <c r="B33" s="43">
        <v>30</v>
      </c>
      <c r="C33" s="44">
        <v>1.98</v>
      </c>
      <c r="D33" s="44">
        <v>0.36</v>
      </c>
      <c r="E33" s="44">
        <v>11.88</v>
      </c>
      <c r="F33" s="44">
        <v>59.400000000000006</v>
      </c>
      <c r="G33" s="45">
        <v>3.4000000000000002E-2</v>
      </c>
      <c r="H33" s="46">
        <v>0</v>
      </c>
      <c r="I33" s="47">
        <v>0</v>
      </c>
      <c r="J33" s="48">
        <v>0.27999999999999997</v>
      </c>
      <c r="K33" s="48">
        <v>5.8000000000000007</v>
      </c>
      <c r="L33" s="48">
        <v>30</v>
      </c>
      <c r="M33" s="48">
        <v>9.4</v>
      </c>
      <c r="N33" s="48">
        <v>0.78</v>
      </c>
      <c r="O33" s="23"/>
    </row>
    <row r="34" spans="1:15" ht="33" customHeight="1" x14ac:dyDescent="0.2">
      <c r="A34" s="68" t="s">
        <v>13</v>
      </c>
      <c r="B34" s="49">
        <v>512</v>
      </c>
      <c r="C34" s="69">
        <f t="shared" ref="C34:N34" si="4">SUM(C31:C33)</f>
        <v>9.3238399999999988</v>
      </c>
      <c r="D34" s="69">
        <f t="shared" si="4"/>
        <v>9.8070599999999999</v>
      </c>
      <c r="E34" s="69">
        <f t="shared" si="4"/>
        <v>35.143900000000002</v>
      </c>
      <c r="F34" s="69">
        <f t="shared" si="4"/>
        <v>274.19200000000001</v>
      </c>
      <c r="G34" s="69">
        <f t="shared" si="4"/>
        <v>0.15711999999999998</v>
      </c>
      <c r="H34" s="69">
        <f t="shared" si="4"/>
        <v>108.52500000000001</v>
      </c>
      <c r="I34" s="69">
        <f t="shared" si="4"/>
        <v>14.399999999999999</v>
      </c>
      <c r="J34" s="69">
        <f t="shared" si="4"/>
        <v>3.5608</v>
      </c>
      <c r="K34" s="69">
        <f t="shared" si="4"/>
        <v>69.824400000000011</v>
      </c>
      <c r="L34" s="69">
        <f t="shared" si="4"/>
        <v>141.9502</v>
      </c>
      <c r="M34" s="69">
        <f t="shared" si="4"/>
        <v>44.998999999999995</v>
      </c>
      <c r="N34" s="69">
        <f t="shared" si="4"/>
        <v>2.7022000000000004</v>
      </c>
    </row>
    <row r="35" spans="1:15" ht="21.95" customHeight="1" x14ac:dyDescent="0.2">
      <c r="A35" s="94" t="s">
        <v>42</v>
      </c>
      <c r="B35" s="70"/>
      <c r="C35" s="71"/>
      <c r="D35" s="71"/>
      <c r="E35" s="71"/>
      <c r="F35" s="72"/>
      <c r="G35" s="73"/>
      <c r="H35" s="73"/>
      <c r="I35" s="54"/>
      <c r="J35" s="55"/>
      <c r="K35" s="55"/>
      <c r="L35" s="55"/>
      <c r="M35" s="55"/>
      <c r="N35" s="55"/>
    </row>
    <row r="36" spans="1:15" ht="63.75" customHeight="1" x14ac:dyDescent="0.2">
      <c r="A36" s="38" t="s">
        <v>53</v>
      </c>
      <c r="B36" s="39" t="s">
        <v>29</v>
      </c>
      <c r="C36" s="40">
        <v>4.774166666666666</v>
      </c>
      <c r="D36" s="40">
        <v>3.0891666666666664</v>
      </c>
      <c r="E36" s="40">
        <v>12.162500000000001</v>
      </c>
      <c r="F36" s="40">
        <v>100.58333333333333</v>
      </c>
      <c r="G36" s="40">
        <v>9.8333333333333328E-2</v>
      </c>
      <c r="H36" s="40">
        <v>8.3000000000000007</v>
      </c>
      <c r="I36" s="41">
        <v>0</v>
      </c>
      <c r="J36" s="41">
        <v>1.2750000000000001</v>
      </c>
      <c r="K36" s="41">
        <v>27.983333333333334</v>
      </c>
      <c r="L36" s="41">
        <v>78.891666666666666</v>
      </c>
      <c r="M36" s="41">
        <v>25.741666666666667</v>
      </c>
      <c r="N36" s="41">
        <v>1.1083333333333334</v>
      </c>
    </row>
    <row r="37" spans="1:15" s="2" customFormat="1" ht="35.25" customHeight="1" x14ac:dyDescent="0.2">
      <c r="A37" s="67" t="s">
        <v>44</v>
      </c>
      <c r="B37" s="39">
        <v>200</v>
      </c>
      <c r="C37" s="39">
        <v>0.38</v>
      </c>
      <c r="D37" s="39">
        <v>0.13</v>
      </c>
      <c r="E37" s="39">
        <v>29.03</v>
      </c>
      <c r="F37" s="39">
        <v>119.94</v>
      </c>
      <c r="G37" s="39">
        <v>2.1999999999999999E-2</v>
      </c>
      <c r="H37" s="39"/>
      <c r="I37" s="57"/>
      <c r="J37" s="57">
        <v>7.5999999999999998E-2</v>
      </c>
      <c r="K37" s="57">
        <v>20.32</v>
      </c>
      <c r="L37" s="57">
        <v>19.36</v>
      </c>
      <c r="M37" s="57">
        <v>8.1199999999999992</v>
      </c>
      <c r="N37" s="57">
        <v>0.44999999999999996</v>
      </c>
      <c r="O37" s="11"/>
    </row>
    <row r="38" spans="1:15" s="22" customFormat="1" ht="33" customHeight="1" x14ac:dyDescent="0.4">
      <c r="A38" s="92" t="s">
        <v>20</v>
      </c>
      <c r="B38" s="43">
        <v>30</v>
      </c>
      <c r="C38" s="44">
        <v>1.98</v>
      </c>
      <c r="D38" s="44">
        <v>0.36</v>
      </c>
      <c r="E38" s="44">
        <v>11.88</v>
      </c>
      <c r="F38" s="44">
        <v>59.400000000000006</v>
      </c>
      <c r="G38" s="45">
        <v>3.4000000000000002E-2</v>
      </c>
      <c r="H38" s="46">
        <v>0</v>
      </c>
      <c r="I38" s="47">
        <v>0</v>
      </c>
      <c r="J38" s="48">
        <v>0.27999999999999997</v>
      </c>
      <c r="K38" s="48">
        <v>5.8000000000000007</v>
      </c>
      <c r="L38" s="48">
        <v>30</v>
      </c>
      <c r="M38" s="48">
        <v>9.4</v>
      </c>
      <c r="N38" s="48">
        <v>0.78</v>
      </c>
      <c r="O38" s="23"/>
    </row>
    <row r="39" spans="1:15" ht="33" customHeight="1" x14ac:dyDescent="0.2">
      <c r="A39" s="68" t="s">
        <v>13</v>
      </c>
      <c r="B39" s="49">
        <v>490</v>
      </c>
      <c r="C39" s="69">
        <f>SUM(C36:C38)</f>
        <v>7.1341666666666654</v>
      </c>
      <c r="D39" s="69">
        <f t="shared" ref="D39:N39" si="5">SUM(D36:D38)</f>
        <v>3.5791666666666662</v>
      </c>
      <c r="E39" s="69">
        <f t="shared" si="5"/>
        <v>53.072500000000005</v>
      </c>
      <c r="F39" s="69">
        <f>SUM(F36:F38)</f>
        <v>279.92333333333329</v>
      </c>
      <c r="G39" s="69">
        <f t="shared" si="5"/>
        <v>0.15433333333333332</v>
      </c>
      <c r="H39" s="69">
        <f t="shared" si="5"/>
        <v>8.3000000000000007</v>
      </c>
      <c r="I39" s="69">
        <f t="shared" si="5"/>
        <v>0</v>
      </c>
      <c r="J39" s="69">
        <f t="shared" si="5"/>
        <v>1.6310000000000002</v>
      </c>
      <c r="K39" s="69">
        <f t="shared" si="5"/>
        <v>54.103333333333339</v>
      </c>
      <c r="L39" s="69">
        <f t="shared" si="5"/>
        <v>128.25166666666667</v>
      </c>
      <c r="M39" s="69">
        <f t="shared" si="5"/>
        <v>43.261666666666663</v>
      </c>
      <c r="N39" s="69">
        <f t="shared" si="5"/>
        <v>2.3383333333333334</v>
      </c>
    </row>
    <row r="40" spans="1:15" ht="21.95" customHeight="1" x14ac:dyDescent="0.2">
      <c r="A40" s="68" t="s">
        <v>49</v>
      </c>
      <c r="B40" s="49">
        <f>B9+B15+B21+B28+B34+B39</f>
        <v>2984</v>
      </c>
      <c r="C40" s="50">
        <f t="shared" ref="C40:N40" si="6">C9+C15+C21+C28+C34+C39</f>
        <v>48.024346666666666</v>
      </c>
      <c r="D40" s="50">
        <f t="shared" si="6"/>
        <v>43.678286666666665</v>
      </c>
      <c r="E40" s="50">
        <f t="shared" si="6"/>
        <v>262.56580000000002</v>
      </c>
      <c r="F40" s="50">
        <f t="shared" si="6"/>
        <v>1697.6073333333334</v>
      </c>
      <c r="G40" s="50">
        <f t="shared" si="6"/>
        <v>0.84207333333333334</v>
      </c>
      <c r="H40" s="50">
        <f t="shared" si="6"/>
        <v>152.06800000000001</v>
      </c>
      <c r="I40" s="50">
        <f t="shared" si="6"/>
        <v>104.49000000000001</v>
      </c>
      <c r="J40" s="50">
        <f t="shared" si="6"/>
        <v>13.9556</v>
      </c>
      <c r="K40" s="50">
        <f t="shared" si="6"/>
        <v>540.1321333333334</v>
      </c>
      <c r="L40" s="50">
        <f t="shared" si="6"/>
        <v>850.16206666666665</v>
      </c>
      <c r="M40" s="50">
        <f t="shared" si="6"/>
        <v>264.04066666666665</v>
      </c>
      <c r="N40" s="50">
        <f t="shared" si="6"/>
        <v>14.122733333333334</v>
      </c>
    </row>
    <row r="41" spans="1:15" ht="57" customHeight="1" x14ac:dyDescent="0.2">
      <c r="A41" s="101" t="s">
        <v>25</v>
      </c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3"/>
    </row>
    <row r="42" spans="1:15" ht="30" customHeight="1" x14ac:dyDescent="0.2">
      <c r="A42" s="91" t="s">
        <v>21</v>
      </c>
      <c r="B42" s="70"/>
      <c r="C42" s="71"/>
      <c r="D42" s="71"/>
      <c r="E42" s="71"/>
      <c r="F42" s="72"/>
      <c r="G42" s="73"/>
      <c r="H42" s="73"/>
      <c r="I42" s="54"/>
      <c r="J42" s="55"/>
      <c r="K42" s="55"/>
      <c r="L42" s="55"/>
      <c r="M42" s="55"/>
      <c r="N42" s="55"/>
    </row>
    <row r="43" spans="1:15" ht="48.75" customHeight="1" x14ac:dyDescent="0.2">
      <c r="A43" s="56" t="s">
        <v>37</v>
      </c>
      <c r="B43" s="74" t="s">
        <v>36</v>
      </c>
      <c r="C43" s="75">
        <v>4.4024999999999999</v>
      </c>
      <c r="D43" s="75">
        <v>8.2759999999999998</v>
      </c>
      <c r="E43" s="75">
        <v>11.326499999999999</v>
      </c>
      <c r="F43" s="75">
        <v>146.14999999999998</v>
      </c>
      <c r="G43" s="75">
        <v>5.7000000000000009E-2</v>
      </c>
      <c r="H43" s="75">
        <v>10.951000000000001</v>
      </c>
      <c r="I43" s="41">
        <v>15.82</v>
      </c>
      <c r="J43" s="41">
        <v>2.5219999999999998</v>
      </c>
      <c r="K43" s="41">
        <v>63.885000000000005</v>
      </c>
      <c r="L43" s="41">
        <v>77.099999999999994</v>
      </c>
      <c r="M43" s="41">
        <v>29.052999999999997</v>
      </c>
      <c r="N43" s="41">
        <v>1.4330000000000001</v>
      </c>
    </row>
    <row r="44" spans="1:15" ht="55.5" hidden="1" customHeight="1" x14ac:dyDescent="0.2">
      <c r="A44" s="42"/>
      <c r="B44" s="53"/>
      <c r="C44" s="53"/>
      <c r="D44" s="53"/>
      <c r="E44" s="53"/>
      <c r="F44" s="79"/>
      <c r="G44" s="53"/>
      <c r="H44" s="53"/>
      <c r="I44" s="53"/>
      <c r="J44" s="53"/>
      <c r="K44" s="53"/>
      <c r="L44" s="53"/>
      <c r="M44" s="53"/>
      <c r="N44" s="53"/>
    </row>
    <row r="45" spans="1:15" ht="30" customHeight="1" x14ac:dyDescent="0.2">
      <c r="A45" s="67" t="s">
        <v>33</v>
      </c>
      <c r="B45" s="39">
        <v>200</v>
      </c>
      <c r="C45" s="39">
        <v>0.66200000000000003</v>
      </c>
      <c r="D45" s="39">
        <v>9.0000000000000011E-2</v>
      </c>
      <c r="E45" s="39">
        <v>22.03</v>
      </c>
      <c r="F45" s="39">
        <v>92.9</v>
      </c>
      <c r="G45" s="39">
        <v>1.6E-2</v>
      </c>
      <c r="H45" s="39">
        <v>0.72599999999999998</v>
      </c>
      <c r="I45" s="57">
        <v>0</v>
      </c>
      <c r="J45" s="57">
        <v>0.50800000000000001</v>
      </c>
      <c r="K45" s="57">
        <v>32.480000000000004</v>
      </c>
      <c r="L45" s="57">
        <v>23.44</v>
      </c>
      <c r="M45" s="57">
        <v>17.46</v>
      </c>
      <c r="N45" s="57">
        <v>0.69800000000000006</v>
      </c>
    </row>
    <row r="46" spans="1:15" s="22" customFormat="1" ht="28.5" customHeight="1" x14ac:dyDescent="0.4">
      <c r="A46" s="92" t="s">
        <v>20</v>
      </c>
      <c r="B46" s="43">
        <v>30</v>
      </c>
      <c r="C46" s="44">
        <v>1.98</v>
      </c>
      <c r="D46" s="44">
        <v>0.36</v>
      </c>
      <c r="E46" s="44">
        <v>11.88</v>
      </c>
      <c r="F46" s="44">
        <v>59.400000000000006</v>
      </c>
      <c r="G46" s="45">
        <v>3.4000000000000002E-2</v>
      </c>
      <c r="H46" s="46">
        <v>0</v>
      </c>
      <c r="I46" s="47">
        <v>0</v>
      </c>
      <c r="J46" s="48">
        <v>0.27999999999999997</v>
      </c>
      <c r="K46" s="48">
        <v>5.8000000000000007</v>
      </c>
      <c r="L46" s="48">
        <v>30</v>
      </c>
      <c r="M46" s="48">
        <v>9.4</v>
      </c>
      <c r="N46" s="48">
        <v>0.78</v>
      </c>
      <c r="O46" s="23"/>
    </row>
    <row r="47" spans="1:15" ht="38.25" customHeight="1" x14ac:dyDescent="0.2">
      <c r="A47" s="68" t="s">
        <v>13</v>
      </c>
      <c r="B47" s="49">
        <v>500</v>
      </c>
      <c r="C47" s="69">
        <f>SUM(C43:C46)</f>
        <v>7.0444999999999993</v>
      </c>
      <c r="D47" s="69">
        <f t="shared" ref="D47:N47" si="7">SUM(D43:D46)</f>
        <v>8.7259999999999991</v>
      </c>
      <c r="E47" s="69">
        <f t="shared" si="7"/>
        <v>45.236499999999999</v>
      </c>
      <c r="F47" s="69">
        <f t="shared" si="7"/>
        <v>298.45</v>
      </c>
      <c r="G47" s="69">
        <f t="shared" si="7"/>
        <v>0.10700000000000001</v>
      </c>
      <c r="H47" s="69">
        <f t="shared" si="7"/>
        <v>11.677</v>
      </c>
      <c r="I47" s="69">
        <f t="shared" si="7"/>
        <v>15.82</v>
      </c>
      <c r="J47" s="69">
        <f t="shared" si="7"/>
        <v>3.3099999999999996</v>
      </c>
      <c r="K47" s="69">
        <f t="shared" si="7"/>
        <v>102.16500000000001</v>
      </c>
      <c r="L47" s="69">
        <f t="shared" si="7"/>
        <v>130.54</v>
      </c>
      <c r="M47" s="69">
        <f t="shared" si="7"/>
        <v>55.912999999999997</v>
      </c>
      <c r="N47" s="69">
        <f t="shared" si="7"/>
        <v>2.9110000000000005</v>
      </c>
    </row>
    <row r="48" spans="1:15" ht="21.95" customHeight="1" x14ac:dyDescent="0.2">
      <c r="A48" s="95"/>
      <c r="B48" s="70"/>
      <c r="C48" s="71"/>
      <c r="D48" s="71"/>
      <c r="E48" s="71"/>
      <c r="F48" s="72"/>
      <c r="G48" s="73"/>
      <c r="H48" s="73"/>
      <c r="I48" s="54"/>
      <c r="J48" s="55"/>
      <c r="K48" s="55"/>
      <c r="L48" s="55"/>
      <c r="M48" s="55"/>
      <c r="N48" s="55"/>
    </row>
    <row r="49" spans="1:15" ht="21.95" customHeight="1" x14ac:dyDescent="0.2">
      <c r="A49" s="91" t="s">
        <v>14</v>
      </c>
      <c r="B49" s="70"/>
      <c r="C49" s="71"/>
      <c r="D49" s="71"/>
      <c r="E49" s="71"/>
      <c r="F49" s="72"/>
      <c r="G49" s="73"/>
      <c r="H49" s="73"/>
      <c r="I49" s="54"/>
      <c r="J49" s="55"/>
      <c r="K49" s="55"/>
      <c r="L49" s="55"/>
      <c r="M49" s="55"/>
      <c r="N49" s="55"/>
    </row>
    <row r="50" spans="1:15" ht="30.75" customHeight="1" x14ac:dyDescent="0.2">
      <c r="A50" s="56" t="s">
        <v>48</v>
      </c>
      <c r="B50" s="39" t="s">
        <v>29</v>
      </c>
      <c r="C50" s="75">
        <v>5.8975000000000009</v>
      </c>
      <c r="D50" s="75">
        <v>6.4485000000000001</v>
      </c>
      <c r="E50" s="75">
        <v>18.826499999999999</v>
      </c>
      <c r="F50" s="75">
        <v>170.45000000000002</v>
      </c>
      <c r="G50" s="75">
        <v>0.109</v>
      </c>
      <c r="H50" s="75">
        <v>5.9859999999999998</v>
      </c>
      <c r="I50" s="41">
        <v>26.87</v>
      </c>
      <c r="J50" s="41">
        <v>1.7169999999999999</v>
      </c>
      <c r="K50" s="41">
        <v>38.76</v>
      </c>
      <c r="L50" s="41">
        <v>88.624999999999986</v>
      </c>
      <c r="M50" s="41">
        <v>27.378000000000004</v>
      </c>
      <c r="N50" s="41">
        <v>1.363</v>
      </c>
    </row>
    <row r="51" spans="1:15" ht="28.5" customHeight="1" x14ac:dyDescent="0.2">
      <c r="A51" s="67" t="s">
        <v>31</v>
      </c>
      <c r="B51" s="39">
        <v>200</v>
      </c>
      <c r="C51" s="40">
        <v>0.34600000000000003</v>
      </c>
      <c r="D51" s="40">
        <v>7.6000000000000012E-2</v>
      </c>
      <c r="E51" s="40">
        <v>19.850000000000001</v>
      </c>
      <c r="F51" s="40">
        <v>82.2</v>
      </c>
      <c r="G51" s="40">
        <v>2.2000000000000002E-2</v>
      </c>
      <c r="H51" s="40">
        <v>0</v>
      </c>
      <c r="I51" s="41">
        <v>0</v>
      </c>
      <c r="J51" s="41">
        <v>7.6000000000000012E-2</v>
      </c>
      <c r="K51" s="41">
        <v>20.32</v>
      </c>
      <c r="L51" s="41">
        <v>19.36</v>
      </c>
      <c r="M51" s="41">
        <v>8.120000000000001</v>
      </c>
      <c r="N51" s="41">
        <v>0.45</v>
      </c>
    </row>
    <row r="52" spans="1:15" s="22" customFormat="1" ht="28.5" customHeight="1" x14ac:dyDescent="0.4">
      <c r="A52" s="92" t="s">
        <v>20</v>
      </c>
      <c r="B52" s="43">
        <v>30</v>
      </c>
      <c r="C52" s="44">
        <v>1.98</v>
      </c>
      <c r="D52" s="44">
        <v>0.36</v>
      </c>
      <c r="E52" s="44">
        <v>11.88</v>
      </c>
      <c r="F52" s="44">
        <v>59.400000000000006</v>
      </c>
      <c r="G52" s="45">
        <v>3.4000000000000002E-2</v>
      </c>
      <c r="H52" s="46">
        <v>0</v>
      </c>
      <c r="I52" s="47">
        <v>0</v>
      </c>
      <c r="J52" s="48">
        <v>0.27999999999999997</v>
      </c>
      <c r="K52" s="48">
        <v>5.8000000000000007</v>
      </c>
      <c r="L52" s="48">
        <v>30</v>
      </c>
      <c r="M52" s="48">
        <v>9.4</v>
      </c>
      <c r="N52" s="48">
        <v>0.78</v>
      </c>
      <c r="O52" s="23"/>
    </row>
    <row r="53" spans="1:15" ht="33" customHeight="1" x14ac:dyDescent="0.2">
      <c r="A53" s="68" t="s">
        <v>13</v>
      </c>
      <c r="B53" s="49">
        <v>490</v>
      </c>
      <c r="C53" s="69">
        <f>SUM(C50:C52)</f>
        <v>8.2235000000000014</v>
      </c>
      <c r="D53" s="69">
        <f t="shared" ref="D53:N53" si="8">SUM(D50:D52)</f>
        <v>6.8845000000000001</v>
      </c>
      <c r="E53" s="69">
        <f t="shared" si="8"/>
        <v>50.556500000000007</v>
      </c>
      <c r="F53" s="69">
        <f t="shared" si="8"/>
        <v>312.05000000000007</v>
      </c>
      <c r="G53" s="69">
        <f t="shared" si="8"/>
        <v>0.16500000000000001</v>
      </c>
      <c r="H53" s="69">
        <f t="shared" si="8"/>
        <v>5.9859999999999998</v>
      </c>
      <c r="I53" s="69">
        <f t="shared" si="8"/>
        <v>26.87</v>
      </c>
      <c r="J53" s="69">
        <f t="shared" si="8"/>
        <v>2.073</v>
      </c>
      <c r="K53" s="69">
        <f t="shared" si="8"/>
        <v>64.88</v>
      </c>
      <c r="L53" s="69">
        <f t="shared" si="8"/>
        <v>137.98499999999999</v>
      </c>
      <c r="M53" s="69">
        <f t="shared" si="8"/>
        <v>44.898000000000003</v>
      </c>
      <c r="N53" s="69">
        <f t="shared" si="8"/>
        <v>2.593</v>
      </c>
    </row>
    <row r="54" spans="1:15" ht="26.25" customHeight="1" x14ac:dyDescent="0.2"/>
    <row r="55" spans="1:15" ht="32.25" customHeight="1" x14ac:dyDescent="0.2">
      <c r="A55" s="93" t="s">
        <v>15</v>
      </c>
      <c r="B55" s="74"/>
      <c r="C55" s="73"/>
      <c r="D55" s="73"/>
      <c r="E55" s="73"/>
      <c r="F55" s="73"/>
      <c r="G55" s="73"/>
      <c r="H55" s="73"/>
      <c r="I55" s="54"/>
      <c r="J55" s="55"/>
      <c r="K55" s="55"/>
      <c r="L55" s="55"/>
      <c r="M55" s="55"/>
      <c r="N55" s="55"/>
    </row>
    <row r="56" spans="1:15" ht="44.25" customHeight="1" x14ac:dyDescent="0.2">
      <c r="A56" s="56" t="s">
        <v>40</v>
      </c>
      <c r="B56" s="39" t="s">
        <v>23</v>
      </c>
      <c r="C56" s="40">
        <v>5.2782999999999998</v>
      </c>
      <c r="D56" s="40">
        <v>9.4984000000000002</v>
      </c>
      <c r="E56" s="40">
        <v>14.091200000000001</v>
      </c>
      <c r="F56" s="40">
        <v>168.76999999999998</v>
      </c>
      <c r="G56" s="40">
        <v>0.1043</v>
      </c>
      <c r="H56" s="40">
        <v>8.6393999999999984</v>
      </c>
      <c r="I56" s="41">
        <v>18.756</v>
      </c>
      <c r="J56" s="41">
        <v>2.4283999999999999</v>
      </c>
      <c r="K56" s="41">
        <v>48.074399999999997</v>
      </c>
      <c r="L56" s="41">
        <v>85.72699999999999</v>
      </c>
      <c r="M56" s="41">
        <v>28.247399999999999</v>
      </c>
      <c r="N56" s="41">
        <v>1.1914</v>
      </c>
    </row>
    <row r="57" spans="1:15" ht="35.25" customHeight="1" x14ac:dyDescent="0.2">
      <c r="A57" s="67" t="s">
        <v>30</v>
      </c>
      <c r="B57" s="39">
        <v>200</v>
      </c>
      <c r="C57" s="39">
        <v>0.6</v>
      </c>
      <c r="D57" s="39">
        <v>0.1</v>
      </c>
      <c r="E57" s="39">
        <v>20.2</v>
      </c>
      <c r="F57" s="39">
        <v>83.6</v>
      </c>
      <c r="G57" s="39">
        <v>2E-3</v>
      </c>
      <c r="H57" s="39">
        <v>1.1000000000000001</v>
      </c>
      <c r="I57" s="57"/>
      <c r="J57" s="57"/>
      <c r="K57" s="57">
        <v>15.7</v>
      </c>
      <c r="L57" s="57">
        <v>16.3</v>
      </c>
      <c r="M57" s="57">
        <v>3.36</v>
      </c>
      <c r="N57" s="57">
        <v>0.37</v>
      </c>
    </row>
    <row r="58" spans="1:15" s="22" customFormat="1" ht="31.5" customHeight="1" x14ac:dyDescent="0.4">
      <c r="A58" s="92" t="s">
        <v>20</v>
      </c>
      <c r="B58" s="43">
        <v>30</v>
      </c>
      <c r="C58" s="44">
        <v>1.98</v>
      </c>
      <c r="D58" s="44">
        <v>0.36</v>
      </c>
      <c r="E58" s="44">
        <v>11.88</v>
      </c>
      <c r="F58" s="44">
        <v>59.400000000000006</v>
      </c>
      <c r="G58" s="45">
        <v>3.4000000000000002E-2</v>
      </c>
      <c r="H58" s="46">
        <v>0</v>
      </c>
      <c r="I58" s="47">
        <v>0</v>
      </c>
      <c r="J58" s="48">
        <v>0.27999999999999997</v>
      </c>
      <c r="K58" s="48">
        <v>5.8000000000000007</v>
      </c>
      <c r="L58" s="48">
        <v>30</v>
      </c>
      <c r="M58" s="48">
        <v>9.4</v>
      </c>
      <c r="N58" s="48">
        <v>0.78</v>
      </c>
      <c r="O58" s="23"/>
    </row>
    <row r="59" spans="1:15" ht="32.25" customHeight="1" x14ac:dyDescent="0.2">
      <c r="A59" s="68" t="s">
        <v>13</v>
      </c>
      <c r="B59" s="49">
        <v>512</v>
      </c>
      <c r="C59" s="50">
        <f>C56+C57+C58</f>
        <v>7.8582999999999998</v>
      </c>
      <c r="D59" s="50">
        <f t="shared" ref="D59:N59" si="9">D56+D57+D58</f>
        <v>9.9583999999999993</v>
      </c>
      <c r="E59" s="50">
        <f t="shared" si="9"/>
        <v>46.171200000000006</v>
      </c>
      <c r="F59" s="50">
        <f t="shared" si="9"/>
        <v>311.77</v>
      </c>
      <c r="G59" s="50">
        <f t="shared" si="9"/>
        <v>0.14030000000000001</v>
      </c>
      <c r="H59" s="50">
        <f t="shared" si="9"/>
        <v>9.7393999999999981</v>
      </c>
      <c r="I59" s="50">
        <f t="shared" si="9"/>
        <v>18.756</v>
      </c>
      <c r="J59" s="50">
        <f t="shared" si="9"/>
        <v>2.7083999999999997</v>
      </c>
      <c r="K59" s="50">
        <f t="shared" si="9"/>
        <v>69.574399999999997</v>
      </c>
      <c r="L59" s="50">
        <f t="shared" si="9"/>
        <v>132.02699999999999</v>
      </c>
      <c r="M59" s="50">
        <f t="shared" si="9"/>
        <v>41.007399999999997</v>
      </c>
      <c r="N59" s="50">
        <f t="shared" si="9"/>
        <v>2.3414000000000001</v>
      </c>
      <c r="O59" s="19"/>
    </row>
    <row r="60" spans="1:15" ht="96.75" customHeight="1" x14ac:dyDescent="0.2">
      <c r="A60" s="68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19"/>
    </row>
    <row r="61" spans="1:15" ht="31.5" customHeight="1" x14ac:dyDescent="0.2">
      <c r="A61" s="94" t="s">
        <v>16</v>
      </c>
      <c r="B61" s="78"/>
      <c r="C61" s="78"/>
      <c r="D61" s="78"/>
      <c r="E61" s="78"/>
      <c r="F61" s="78"/>
      <c r="G61" s="78"/>
      <c r="H61" s="78"/>
      <c r="I61" s="54"/>
      <c r="J61" s="55"/>
      <c r="K61" s="55"/>
      <c r="L61" s="55"/>
      <c r="M61" s="55"/>
      <c r="N61" s="55"/>
    </row>
    <row r="62" spans="1:15" ht="30" customHeight="1" x14ac:dyDescent="0.2">
      <c r="A62" s="38" t="s">
        <v>41</v>
      </c>
      <c r="B62" s="39" t="s">
        <v>22</v>
      </c>
      <c r="C62" s="40">
        <v>9.5058399999999992</v>
      </c>
      <c r="D62" s="40">
        <v>7.9240599999999999</v>
      </c>
      <c r="E62" s="40">
        <v>16.301400000000001</v>
      </c>
      <c r="F62" s="40">
        <v>176.392</v>
      </c>
      <c r="G62" s="40">
        <v>0.17061999999999999</v>
      </c>
      <c r="H62" s="41">
        <v>5.9225000000000003</v>
      </c>
      <c r="I62" s="41">
        <v>4.3999999999999995</v>
      </c>
      <c r="J62" s="41">
        <v>2.5808</v>
      </c>
      <c r="K62" s="41">
        <v>55.009399999999999</v>
      </c>
      <c r="L62" s="41">
        <v>183.66019999999997</v>
      </c>
      <c r="M62" s="41">
        <v>45.384</v>
      </c>
      <c r="N62" s="40">
        <v>2.1482000000000001</v>
      </c>
    </row>
    <row r="63" spans="1:15" ht="34.5" customHeight="1" x14ac:dyDescent="0.2">
      <c r="A63" s="67" t="s">
        <v>27</v>
      </c>
      <c r="B63" s="39" t="s">
        <v>28</v>
      </c>
      <c r="C63" s="39">
        <v>7.0000000000000007E-2</v>
      </c>
      <c r="D63" s="39">
        <v>0.02</v>
      </c>
      <c r="E63" s="39">
        <v>10</v>
      </c>
      <c r="F63" s="40">
        <v>40</v>
      </c>
      <c r="G63" s="39"/>
      <c r="H63" s="39">
        <v>0.03</v>
      </c>
      <c r="I63" s="39"/>
      <c r="J63" s="39"/>
      <c r="K63" s="39">
        <v>10.95</v>
      </c>
      <c r="L63" s="39">
        <v>2.8</v>
      </c>
      <c r="M63" s="39">
        <v>1.4</v>
      </c>
      <c r="N63" s="57">
        <v>0.26</v>
      </c>
    </row>
    <row r="64" spans="1:15" s="22" customFormat="1" ht="28.5" customHeight="1" x14ac:dyDescent="0.4">
      <c r="A64" s="92" t="s">
        <v>20</v>
      </c>
      <c r="B64" s="43">
        <v>30</v>
      </c>
      <c r="C64" s="44">
        <v>1.98</v>
      </c>
      <c r="D64" s="44">
        <v>0.36</v>
      </c>
      <c r="E64" s="44">
        <v>11.88</v>
      </c>
      <c r="F64" s="44">
        <v>59.400000000000006</v>
      </c>
      <c r="G64" s="45">
        <v>3.4000000000000002E-2</v>
      </c>
      <c r="H64" s="46">
        <v>0</v>
      </c>
      <c r="I64" s="47">
        <v>0</v>
      </c>
      <c r="J64" s="48">
        <v>0.27999999999999997</v>
      </c>
      <c r="K64" s="48">
        <v>5.8000000000000007</v>
      </c>
      <c r="L64" s="48">
        <v>30</v>
      </c>
      <c r="M64" s="48">
        <v>9.4</v>
      </c>
      <c r="N64" s="48">
        <v>0.78</v>
      </c>
      <c r="O64" s="23"/>
    </row>
    <row r="65" spans="1:16" ht="31.5" customHeight="1" x14ac:dyDescent="0.2">
      <c r="A65" s="80" t="s">
        <v>13</v>
      </c>
      <c r="B65" s="49">
        <v>502</v>
      </c>
      <c r="C65" s="50">
        <f>C62+C63+C64</f>
        <v>11.55584</v>
      </c>
      <c r="D65" s="50">
        <f t="shared" ref="D65:N65" si="10">D62+D63+D64</f>
        <v>8.3040599999999998</v>
      </c>
      <c r="E65" s="50">
        <f t="shared" si="10"/>
        <v>38.181400000000004</v>
      </c>
      <c r="F65" s="50">
        <f t="shared" si="10"/>
        <v>275.79200000000003</v>
      </c>
      <c r="G65" s="50">
        <f t="shared" si="10"/>
        <v>0.20462</v>
      </c>
      <c r="H65" s="50">
        <f t="shared" si="10"/>
        <v>5.9525000000000006</v>
      </c>
      <c r="I65" s="50">
        <f t="shared" si="10"/>
        <v>4.3999999999999995</v>
      </c>
      <c r="J65" s="50">
        <f t="shared" si="10"/>
        <v>2.8607999999999998</v>
      </c>
      <c r="K65" s="50">
        <f t="shared" si="10"/>
        <v>71.759399999999999</v>
      </c>
      <c r="L65" s="50">
        <f t="shared" si="10"/>
        <v>216.46019999999999</v>
      </c>
      <c r="M65" s="50">
        <f t="shared" si="10"/>
        <v>56.183999999999997</v>
      </c>
      <c r="N65" s="50">
        <f t="shared" si="10"/>
        <v>3.1882000000000001</v>
      </c>
    </row>
    <row r="66" spans="1:16" ht="31.5" customHeight="1" x14ac:dyDescent="0.2">
      <c r="A66" s="80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</row>
    <row r="67" spans="1:16" ht="26.25" customHeight="1" x14ac:dyDescent="0.2">
      <c r="A67" s="94" t="s">
        <v>17</v>
      </c>
      <c r="B67" s="78"/>
      <c r="C67" s="42"/>
      <c r="D67" s="42"/>
      <c r="E67" s="42"/>
      <c r="F67" s="42"/>
      <c r="G67" s="42"/>
      <c r="H67" s="42"/>
      <c r="I67" s="61"/>
      <c r="J67" s="57"/>
      <c r="K67" s="57"/>
      <c r="L67" s="57"/>
      <c r="M67" s="57"/>
      <c r="N67" s="57"/>
    </row>
    <row r="68" spans="1:16" ht="27.75" customHeight="1" x14ac:dyDescent="0.2">
      <c r="A68" s="56" t="s">
        <v>38</v>
      </c>
      <c r="B68" s="39" t="s">
        <v>29</v>
      </c>
      <c r="C68" s="75">
        <v>4.9050000000000002</v>
      </c>
      <c r="D68" s="75">
        <v>7.3985000000000003</v>
      </c>
      <c r="E68" s="75">
        <v>11.654000000000002</v>
      </c>
      <c r="F68" s="75">
        <v>141.95000000000002</v>
      </c>
      <c r="G68" s="75">
        <v>5.4000000000000006E-2</v>
      </c>
      <c r="H68" s="75">
        <v>0.7360000000000001</v>
      </c>
      <c r="I68" s="41">
        <v>18.320000000000004</v>
      </c>
      <c r="J68" s="41">
        <v>2.6670000000000011</v>
      </c>
      <c r="K68" s="41">
        <v>33.910000000000011</v>
      </c>
      <c r="L68" s="41">
        <v>54.900000000000013</v>
      </c>
      <c r="M68" s="41">
        <v>12.703000000000005</v>
      </c>
      <c r="N68" s="41">
        <v>0.8380000000000003</v>
      </c>
    </row>
    <row r="69" spans="1:16" ht="30" customHeight="1" x14ac:dyDescent="0.2">
      <c r="A69" s="67" t="s">
        <v>46</v>
      </c>
      <c r="B69" s="39" t="s">
        <v>47</v>
      </c>
      <c r="C69" s="39">
        <v>0.115</v>
      </c>
      <c r="D69" s="39">
        <v>2.5000000000000001E-2</v>
      </c>
      <c r="E69" s="39">
        <v>10.15</v>
      </c>
      <c r="F69" s="39">
        <v>41.7</v>
      </c>
      <c r="G69" s="39">
        <v>1.9999999999999992E-3</v>
      </c>
      <c r="H69" s="39">
        <v>2.0299999999999989</v>
      </c>
      <c r="I69" s="57">
        <v>0</v>
      </c>
      <c r="J69" s="57">
        <v>0.01</v>
      </c>
      <c r="K69" s="57">
        <v>12.95</v>
      </c>
      <c r="L69" s="57">
        <v>3.9</v>
      </c>
      <c r="M69" s="57">
        <v>2</v>
      </c>
      <c r="N69" s="57">
        <v>0.29000000000000004</v>
      </c>
    </row>
    <row r="70" spans="1:16" s="22" customFormat="1" ht="27" customHeight="1" x14ac:dyDescent="0.4">
      <c r="A70" s="92" t="s">
        <v>20</v>
      </c>
      <c r="B70" s="43">
        <v>30</v>
      </c>
      <c r="C70" s="44">
        <v>1.98</v>
      </c>
      <c r="D70" s="44">
        <v>0.36</v>
      </c>
      <c r="E70" s="44">
        <v>11.88</v>
      </c>
      <c r="F70" s="44">
        <v>59.400000000000006</v>
      </c>
      <c r="G70" s="45">
        <v>3.4000000000000002E-2</v>
      </c>
      <c r="H70" s="46">
        <v>0</v>
      </c>
      <c r="I70" s="47">
        <v>0</v>
      </c>
      <c r="J70" s="48">
        <v>0.27999999999999997</v>
      </c>
      <c r="K70" s="48">
        <v>5.8000000000000007</v>
      </c>
      <c r="L70" s="48">
        <v>30</v>
      </c>
      <c r="M70" s="48">
        <v>9.4</v>
      </c>
      <c r="N70" s="48">
        <v>0.78</v>
      </c>
      <c r="O70" s="23"/>
    </row>
    <row r="71" spans="1:16" s="22" customFormat="1" ht="27" customHeight="1" x14ac:dyDescent="0.3">
      <c r="A71" s="86" t="s">
        <v>13</v>
      </c>
      <c r="B71" s="34">
        <v>490</v>
      </c>
      <c r="C71" s="87">
        <f>SUM(C68:C70)</f>
        <v>7</v>
      </c>
      <c r="D71" s="87">
        <f t="shared" ref="D71:N71" si="11">SUM(D68:D70)</f>
        <v>7.783500000000001</v>
      </c>
      <c r="E71" s="87">
        <f t="shared" si="11"/>
        <v>33.684000000000005</v>
      </c>
      <c r="F71" s="87">
        <f t="shared" si="11"/>
        <v>243.05000000000004</v>
      </c>
      <c r="G71" s="87">
        <f t="shared" si="11"/>
        <v>9.0000000000000011E-2</v>
      </c>
      <c r="H71" s="87">
        <f t="shared" si="11"/>
        <v>2.7659999999999991</v>
      </c>
      <c r="I71" s="87">
        <f t="shared" si="11"/>
        <v>18.320000000000004</v>
      </c>
      <c r="J71" s="87">
        <f t="shared" si="11"/>
        <v>2.9570000000000007</v>
      </c>
      <c r="K71" s="87">
        <f t="shared" si="11"/>
        <v>52.660000000000011</v>
      </c>
      <c r="L71" s="87">
        <f t="shared" si="11"/>
        <v>88.800000000000011</v>
      </c>
      <c r="M71" s="87">
        <f t="shared" si="11"/>
        <v>24.103000000000005</v>
      </c>
      <c r="N71" s="87">
        <f t="shared" si="11"/>
        <v>1.9080000000000004</v>
      </c>
      <c r="O71" s="88"/>
    </row>
    <row r="72" spans="1:16" ht="26.25" customHeight="1" x14ac:dyDescent="0.2">
      <c r="A72" s="94" t="s">
        <v>42</v>
      </c>
      <c r="B72" s="78"/>
      <c r="C72" s="42"/>
      <c r="D72" s="42"/>
      <c r="E72" s="42"/>
      <c r="F72" s="42"/>
      <c r="G72" s="42"/>
      <c r="H72" s="42"/>
      <c r="I72" s="61"/>
      <c r="J72" s="57"/>
      <c r="K72" s="57"/>
      <c r="L72" s="57"/>
      <c r="M72" s="57"/>
      <c r="N72" s="57"/>
    </row>
    <row r="73" spans="1:16" ht="27.75" customHeight="1" x14ac:dyDescent="0.2">
      <c r="A73" s="38" t="s">
        <v>45</v>
      </c>
      <c r="B73" s="39">
        <v>250</v>
      </c>
      <c r="C73" s="76">
        <v>8.0299999999999994</v>
      </c>
      <c r="D73" s="76">
        <v>9.15</v>
      </c>
      <c r="E73" s="76">
        <v>7.19</v>
      </c>
      <c r="F73" s="76">
        <v>168.63</v>
      </c>
      <c r="G73" s="76">
        <v>0.01</v>
      </c>
      <c r="H73" s="76">
        <v>0.75</v>
      </c>
      <c r="I73" s="77">
        <v>0</v>
      </c>
      <c r="J73" s="77">
        <v>1.1499999999999999</v>
      </c>
      <c r="K73" s="77">
        <v>22.574999999999999</v>
      </c>
      <c r="L73" s="77">
        <v>12.474999999999998</v>
      </c>
      <c r="M73" s="77">
        <v>5.5250000000000004</v>
      </c>
      <c r="N73" s="77">
        <v>0.2</v>
      </c>
    </row>
    <row r="74" spans="1:16" ht="30" customHeight="1" x14ac:dyDescent="0.2">
      <c r="A74" s="67" t="s">
        <v>33</v>
      </c>
      <c r="B74" s="39">
        <v>200</v>
      </c>
      <c r="C74" s="39">
        <v>0.66200000000000003</v>
      </c>
      <c r="D74" s="39">
        <v>9.0000000000000011E-2</v>
      </c>
      <c r="E74" s="39">
        <v>22.03</v>
      </c>
      <c r="F74" s="39">
        <v>92.9</v>
      </c>
      <c r="G74" s="39">
        <v>1.6E-2</v>
      </c>
      <c r="H74" s="39">
        <v>0.72599999999999998</v>
      </c>
      <c r="I74" s="57">
        <v>0</v>
      </c>
      <c r="J74" s="57">
        <v>0.50800000000000001</v>
      </c>
      <c r="K74" s="57">
        <v>32.480000000000004</v>
      </c>
      <c r="L74" s="57">
        <v>23.44</v>
      </c>
      <c r="M74" s="57">
        <v>17.46</v>
      </c>
      <c r="N74" s="57">
        <v>0.69800000000000006</v>
      </c>
    </row>
    <row r="75" spans="1:16" s="22" customFormat="1" ht="27" customHeight="1" x14ac:dyDescent="0.4">
      <c r="A75" s="92" t="s">
        <v>20</v>
      </c>
      <c r="B75" s="43">
        <v>30</v>
      </c>
      <c r="C75" s="44">
        <v>1.98</v>
      </c>
      <c r="D75" s="44">
        <v>0.36</v>
      </c>
      <c r="E75" s="44">
        <v>11.88</v>
      </c>
      <c r="F75" s="44">
        <v>59.400000000000006</v>
      </c>
      <c r="G75" s="45">
        <v>3.4000000000000002E-2</v>
      </c>
      <c r="H75" s="46">
        <v>0</v>
      </c>
      <c r="I75" s="47">
        <v>0</v>
      </c>
      <c r="J75" s="48">
        <v>0.27999999999999997</v>
      </c>
      <c r="K75" s="48">
        <v>5.8000000000000007</v>
      </c>
      <c r="L75" s="48">
        <v>30</v>
      </c>
      <c r="M75" s="48">
        <v>9.4</v>
      </c>
      <c r="N75" s="48">
        <v>0.78</v>
      </c>
      <c r="O75" s="23"/>
    </row>
    <row r="76" spans="1:16" ht="34.5" customHeight="1" x14ac:dyDescent="0.2">
      <c r="A76" s="80" t="s">
        <v>13</v>
      </c>
      <c r="B76" s="49">
        <v>480</v>
      </c>
      <c r="C76" s="69">
        <f>C73+C74+C75</f>
        <v>10.672000000000001</v>
      </c>
      <c r="D76" s="69">
        <f t="shared" ref="D76:N76" si="12">D73+D74+D75</f>
        <v>9.6</v>
      </c>
      <c r="E76" s="69">
        <f t="shared" si="12"/>
        <v>41.1</v>
      </c>
      <c r="F76" s="69">
        <f t="shared" si="12"/>
        <v>320.92999999999995</v>
      </c>
      <c r="G76" s="69">
        <f t="shared" si="12"/>
        <v>6.0000000000000005E-2</v>
      </c>
      <c r="H76" s="69">
        <f t="shared" si="12"/>
        <v>1.476</v>
      </c>
      <c r="I76" s="69">
        <f t="shared" si="12"/>
        <v>0</v>
      </c>
      <c r="J76" s="69">
        <f t="shared" si="12"/>
        <v>1.9379999999999999</v>
      </c>
      <c r="K76" s="69">
        <f t="shared" si="12"/>
        <v>60.855000000000004</v>
      </c>
      <c r="L76" s="69">
        <f t="shared" si="12"/>
        <v>65.914999999999992</v>
      </c>
      <c r="M76" s="69">
        <f t="shared" si="12"/>
        <v>32.384999999999998</v>
      </c>
      <c r="N76" s="69">
        <f t="shared" si="12"/>
        <v>1.6780000000000002</v>
      </c>
    </row>
    <row r="77" spans="1:16" ht="21.95" customHeight="1" x14ac:dyDescent="0.2">
      <c r="A77" s="68" t="s">
        <v>50</v>
      </c>
      <c r="B77" s="49">
        <f>B47+B53+B59+B65+B71+B76</f>
        <v>2974</v>
      </c>
      <c r="C77" s="50">
        <f t="shared" ref="C77:N77" si="13">C47+C53+C59+C65+C71+C76</f>
        <v>52.354140000000001</v>
      </c>
      <c r="D77" s="50">
        <f t="shared" si="13"/>
        <v>51.256460000000004</v>
      </c>
      <c r="E77" s="50">
        <f t="shared" si="13"/>
        <v>254.92959999999999</v>
      </c>
      <c r="F77" s="50">
        <f t="shared" si="13"/>
        <v>1762.0419999999999</v>
      </c>
      <c r="G77" s="50">
        <f t="shared" si="13"/>
        <v>0.76692000000000005</v>
      </c>
      <c r="H77" s="50">
        <f t="shared" si="13"/>
        <v>37.596899999999998</v>
      </c>
      <c r="I77" s="50">
        <f t="shared" si="13"/>
        <v>84.166000000000011</v>
      </c>
      <c r="J77" s="50">
        <f t="shared" si="13"/>
        <v>15.847199999999999</v>
      </c>
      <c r="K77" s="50">
        <f t="shared" si="13"/>
        <v>421.89380000000006</v>
      </c>
      <c r="L77" s="50">
        <f t="shared" si="13"/>
        <v>771.72719999999981</v>
      </c>
      <c r="M77" s="50">
        <f t="shared" si="13"/>
        <v>254.49039999999999</v>
      </c>
      <c r="N77" s="50">
        <f t="shared" si="13"/>
        <v>14.619600000000002</v>
      </c>
      <c r="O77" s="19"/>
      <c r="P77" s="32"/>
    </row>
    <row r="78" spans="1:16" ht="21.95" customHeight="1" x14ac:dyDescent="0.2">
      <c r="A78" s="80" t="s">
        <v>51</v>
      </c>
      <c r="B78" s="49">
        <f>B40+B77</f>
        <v>5958</v>
      </c>
      <c r="C78" s="50">
        <f t="shared" ref="C78:N78" si="14">C40+C77</f>
        <v>100.37848666666667</v>
      </c>
      <c r="D78" s="50">
        <f t="shared" si="14"/>
        <v>94.934746666666669</v>
      </c>
      <c r="E78" s="50">
        <f t="shared" si="14"/>
        <v>517.49540000000002</v>
      </c>
      <c r="F78" s="50">
        <f t="shared" si="14"/>
        <v>3459.6493333333333</v>
      </c>
      <c r="G78" s="50">
        <f t="shared" si="14"/>
        <v>1.6089933333333333</v>
      </c>
      <c r="H78" s="50">
        <f t="shared" si="14"/>
        <v>189.66490000000002</v>
      </c>
      <c r="I78" s="50">
        <f t="shared" si="14"/>
        <v>188.65600000000001</v>
      </c>
      <c r="J78" s="50">
        <f t="shared" si="14"/>
        <v>29.802799999999998</v>
      </c>
      <c r="K78" s="50">
        <f t="shared" si="14"/>
        <v>962.02593333333346</v>
      </c>
      <c r="L78" s="50">
        <f t="shared" si="14"/>
        <v>1621.8892666666666</v>
      </c>
      <c r="M78" s="50">
        <f t="shared" si="14"/>
        <v>518.53106666666667</v>
      </c>
      <c r="N78" s="50">
        <f t="shared" si="14"/>
        <v>28.742333333333335</v>
      </c>
      <c r="O78" s="89"/>
      <c r="P78" s="32"/>
    </row>
    <row r="79" spans="1:16" ht="29.25" customHeight="1" x14ac:dyDescent="0.2">
      <c r="A79" s="81" t="s">
        <v>18</v>
      </c>
      <c r="B79" s="82">
        <f>B78/12</f>
        <v>496.5</v>
      </c>
      <c r="C79" s="50">
        <f t="shared" ref="C79:N79" si="15">C78/12</f>
        <v>8.3648738888888889</v>
      </c>
      <c r="D79" s="50">
        <f t="shared" si="15"/>
        <v>7.9112288888888891</v>
      </c>
      <c r="E79" s="50">
        <f t="shared" si="15"/>
        <v>43.124616666666668</v>
      </c>
      <c r="F79" s="50">
        <f t="shared" si="15"/>
        <v>288.30411111111113</v>
      </c>
      <c r="G79" s="50">
        <f t="shared" si="15"/>
        <v>0.13408277777777777</v>
      </c>
      <c r="H79" s="50">
        <f t="shared" si="15"/>
        <v>15.805408333333334</v>
      </c>
      <c r="I79" s="50">
        <f t="shared" si="15"/>
        <v>15.721333333333334</v>
      </c>
      <c r="J79" s="50">
        <f t="shared" si="15"/>
        <v>2.4835666666666665</v>
      </c>
      <c r="K79" s="50">
        <f t="shared" si="15"/>
        <v>80.168827777777793</v>
      </c>
      <c r="L79" s="50">
        <f t="shared" si="15"/>
        <v>135.15743888888889</v>
      </c>
      <c r="M79" s="50">
        <f t="shared" si="15"/>
        <v>43.210922222222223</v>
      </c>
      <c r="N79" s="50">
        <f t="shared" si="15"/>
        <v>2.3951944444444444</v>
      </c>
      <c r="O79" s="14"/>
      <c r="P79" s="32"/>
    </row>
    <row r="80" spans="1:16" ht="21.95" customHeight="1" x14ac:dyDescent="0.2">
      <c r="A80" s="96"/>
      <c r="B80" s="20"/>
      <c r="C80" s="21"/>
      <c r="D80" s="21"/>
      <c r="E80" s="21"/>
      <c r="F80" s="21"/>
      <c r="G80" s="15"/>
      <c r="H80" s="15"/>
      <c r="I80" s="17"/>
      <c r="J80" s="18"/>
      <c r="K80" s="18"/>
      <c r="L80" s="18"/>
      <c r="M80" s="18"/>
      <c r="N80" s="18"/>
      <c r="O80" s="14"/>
      <c r="P80" s="32"/>
    </row>
    <row r="81" spans="1:14" ht="21.95" customHeight="1" x14ac:dyDescent="0.2">
      <c r="A81" s="97"/>
      <c r="B81" s="16"/>
      <c r="C81" s="15"/>
      <c r="D81" s="15"/>
      <c r="E81" s="15"/>
      <c r="F81" s="15"/>
      <c r="G81" s="15"/>
      <c r="H81" s="15"/>
      <c r="I81" s="17"/>
      <c r="J81" s="18"/>
      <c r="K81" s="18"/>
      <c r="L81" s="18"/>
      <c r="M81" s="18"/>
      <c r="N81" s="18"/>
    </row>
    <row r="82" spans="1:14" ht="21.95" customHeight="1" x14ac:dyDescent="0.2">
      <c r="A82" s="98"/>
      <c r="B82" s="10"/>
      <c r="C82" s="10"/>
      <c r="D82" s="10"/>
      <c r="E82" s="10"/>
      <c r="F82" s="10"/>
      <c r="G82" s="10"/>
      <c r="H82" s="9"/>
      <c r="I82" s="12"/>
      <c r="J82" s="13"/>
      <c r="K82" s="13"/>
      <c r="L82" s="13"/>
      <c r="M82" s="13"/>
      <c r="N82" s="13"/>
    </row>
    <row r="83" spans="1:14" x14ac:dyDescent="0.2">
      <c r="A83" s="99"/>
      <c r="B83" s="26"/>
      <c r="C83" s="25"/>
      <c r="D83" s="25"/>
      <c r="E83" s="25"/>
      <c r="F83" s="25"/>
      <c r="G83" s="24"/>
      <c r="H83" s="24"/>
      <c r="I83" s="14"/>
      <c r="J83" s="27"/>
      <c r="K83" s="27"/>
      <c r="L83" s="27"/>
      <c r="M83" s="27"/>
      <c r="N83" s="27"/>
    </row>
    <row r="84" spans="1:14" x14ac:dyDescent="0.2">
      <c r="A84" s="99"/>
      <c r="B84" s="26"/>
      <c r="C84" s="25"/>
      <c r="D84" s="25"/>
      <c r="E84" s="25"/>
      <c r="F84" s="25"/>
      <c r="G84" s="24"/>
      <c r="H84" s="24"/>
      <c r="I84" s="14"/>
      <c r="J84" s="27"/>
      <c r="K84" s="27"/>
      <c r="L84" s="27"/>
      <c r="M84" s="27"/>
      <c r="N84" s="27"/>
    </row>
    <row r="85" spans="1:14" x14ac:dyDescent="0.2">
      <c r="A85" s="99"/>
      <c r="B85" s="26"/>
      <c r="C85" s="25"/>
      <c r="D85" s="25"/>
      <c r="E85" s="25"/>
      <c r="F85" s="25"/>
      <c r="G85" s="24"/>
      <c r="H85" s="24"/>
      <c r="I85" s="14"/>
      <c r="J85" s="27"/>
      <c r="K85" s="27"/>
      <c r="L85" s="27"/>
      <c r="M85" s="27"/>
      <c r="N85" s="27"/>
    </row>
    <row r="86" spans="1:14" x14ac:dyDescent="0.2">
      <c r="A86" s="99"/>
      <c r="B86" s="26"/>
      <c r="C86" s="25"/>
      <c r="D86" s="25"/>
      <c r="E86" s="25"/>
      <c r="F86" s="25"/>
      <c r="G86" s="24"/>
      <c r="H86" s="24"/>
      <c r="I86" s="14"/>
      <c r="J86" s="27"/>
      <c r="K86" s="27"/>
      <c r="L86" s="27"/>
      <c r="M86" s="27"/>
      <c r="N86" s="27"/>
    </row>
    <row r="87" spans="1:14" x14ac:dyDescent="0.2">
      <c r="A87" s="99"/>
      <c r="B87" s="26"/>
      <c r="C87" s="25"/>
      <c r="D87" s="25"/>
      <c r="E87" s="25"/>
      <c r="F87" s="25"/>
      <c r="G87" s="24"/>
      <c r="H87" s="24"/>
      <c r="I87" s="14"/>
      <c r="J87" s="27"/>
      <c r="K87" s="27"/>
      <c r="L87" s="27"/>
      <c r="M87" s="27"/>
      <c r="N87" s="27"/>
    </row>
    <row r="88" spans="1:14" x14ac:dyDescent="0.2">
      <c r="A88" s="99"/>
      <c r="B88" s="26"/>
      <c r="C88" s="25"/>
      <c r="D88" s="25"/>
      <c r="E88" s="25"/>
      <c r="F88" s="25"/>
      <c r="G88" s="24"/>
      <c r="H88" s="24"/>
      <c r="I88" s="14"/>
      <c r="J88" s="27"/>
      <c r="K88" s="27"/>
      <c r="L88" s="27"/>
      <c r="M88" s="27"/>
      <c r="N88" s="27"/>
    </row>
    <row r="89" spans="1:14" x14ac:dyDescent="0.2">
      <c r="A89" s="99"/>
      <c r="B89" s="26"/>
      <c r="C89" s="25"/>
      <c r="D89" s="25"/>
      <c r="E89" s="25"/>
      <c r="F89" s="25"/>
      <c r="G89" s="24"/>
      <c r="H89" s="24"/>
      <c r="I89" s="14"/>
      <c r="J89" s="27"/>
      <c r="K89" s="27"/>
      <c r="L89" s="27"/>
      <c r="M89" s="27"/>
      <c r="N89" s="27"/>
    </row>
    <row r="90" spans="1:14" x14ac:dyDescent="0.2">
      <c r="A90" s="99"/>
      <c r="B90" s="26"/>
      <c r="C90" s="25"/>
      <c r="D90" s="25"/>
      <c r="E90" s="25"/>
      <c r="F90" s="25"/>
      <c r="G90" s="24"/>
      <c r="H90" s="24"/>
      <c r="I90" s="14"/>
      <c r="J90" s="27"/>
      <c r="K90" s="27"/>
      <c r="L90" s="27"/>
      <c r="M90" s="27"/>
      <c r="N90" s="27"/>
    </row>
    <row r="91" spans="1:14" x14ac:dyDescent="0.2">
      <c r="A91" s="99"/>
      <c r="B91" s="26"/>
      <c r="C91" s="25"/>
      <c r="D91" s="25"/>
      <c r="E91" s="25"/>
      <c r="F91" s="25"/>
      <c r="G91" s="24"/>
      <c r="H91" s="24"/>
      <c r="I91" s="14"/>
      <c r="J91" s="27"/>
      <c r="K91" s="27"/>
      <c r="L91" s="27"/>
      <c r="M91" s="27"/>
      <c r="N91" s="27"/>
    </row>
    <row r="92" spans="1:14" x14ac:dyDescent="0.2">
      <c r="A92" s="99"/>
      <c r="B92" s="26"/>
      <c r="C92" s="25"/>
      <c r="D92" s="25"/>
      <c r="E92" s="25"/>
      <c r="F92" s="25"/>
      <c r="G92" s="24"/>
      <c r="H92" s="24"/>
      <c r="I92" s="14"/>
      <c r="J92" s="27"/>
      <c r="K92" s="27"/>
      <c r="L92" s="27"/>
      <c r="M92" s="27"/>
      <c r="N92" s="27"/>
    </row>
    <row r="93" spans="1:14" x14ac:dyDescent="0.2">
      <c r="A93" s="99"/>
      <c r="B93" s="26"/>
      <c r="C93" s="25"/>
      <c r="D93" s="25"/>
      <c r="E93" s="25"/>
      <c r="F93" s="25"/>
      <c r="G93" s="24"/>
      <c r="H93" s="24"/>
      <c r="I93" s="14"/>
      <c r="J93" s="27"/>
      <c r="K93" s="27"/>
      <c r="L93" s="27"/>
      <c r="M93" s="27"/>
      <c r="N93" s="27"/>
    </row>
    <row r="94" spans="1:14" x14ac:dyDescent="0.2">
      <c r="A94" s="99"/>
      <c r="B94" s="26"/>
      <c r="C94" s="25"/>
      <c r="D94" s="25"/>
      <c r="E94" s="25"/>
      <c r="F94" s="25"/>
      <c r="G94" s="24"/>
      <c r="H94" s="24"/>
      <c r="I94" s="14"/>
      <c r="J94" s="27"/>
      <c r="K94" s="27"/>
      <c r="L94" s="27"/>
      <c r="M94" s="27"/>
      <c r="N94" s="27"/>
    </row>
    <row r="95" spans="1:14" x14ac:dyDescent="0.2">
      <c r="A95" s="99"/>
      <c r="B95" s="26"/>
      <c r="C95" s="25"/>
      <c r="D95" s="25"/>
      <c r="E95" s="25"/>
      <c r="F95" s="25"/>
      <c r="G95" s="24"/>
      <c r="H95" s="24"/>
      <c r="I95" s="14"/>
      <c r="J95" s="27"/>
      <c r="K95" s="27"/>
      <c r="L95" s="27"/>
      <c r="M95" s="27"/>
      <c r="N95" s="27"/>
    </row>
  </sheetData>
  <mergeCells count="3">
    <mergeCell ref="A2:J2"/>
    <mergeCell ref="A4:N4"/>
    <mergeCell ref="A41:N41"/>
  </mergeCells>
  <pageMargins left="0.11811023622047245" right="0.11811023622047245" top="0.15748031496062992" bottom="0.15748031496062992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Меню 31,20 руб.!!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Эльвира</cp:lastModifiedBy>
  <cp:lastPrinted>2024-08-12T06:30:54Z</cp:lastPrinted>
  <dcterms:created xsi:type="dcterms:W3CDTF">2019-05-27T07:01:07Z</dcterms:created>
  <dcterms:modified xsi:type="dcterms:W3CDTF">2024-08-12T06:31:28Z</dcterms:modified>
</cp:coreProperties>
</file>